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05" activeTab="1"/>
  </bookViews>
  <sheets>
    <sheet name="приложение 7" sheetId="1" r:id="rId1"/>
    <sheet name="приложение 8" sheetId="2" r:id="rId2"/>
  </sheets>
  <definedNames>
    <definedName name="_xlnm.Print_Area" localSheetId="0">'приложение 7'!$A$1:$J$397</definedName>
    <definedName name="_xlnm.Print_Area" localSheetId="1">'приложение 8'!$A$1:$J$421</definedName>
  </definedNames>
  <calcPr fullCalcOnLoad="1"/>
</workbook>
</file>

<file path=xl/sharedStrings.xml><?xml version="1.0" encoding="utf-8"?>
<sst xmlns="http://schemas.openxmlformats.org/spreadsheetml/2006/main" count="1091" uniqueCount="105">
  <si>
    <t>к муниципальной программе</t>
  </si>
  <si>
    <t xml:space="preserve">"Развитие образования на территории </t>
  </si>
  <si>
    <t>3.1. Основное мероприятие "Профилактические мероприятия, направленные на предупреждение правонарушений несовершеннолетних и профилактику рецидивной преступности несовершеннолетних"</t>
  </si>
  <si>
    <t>2.6. Основное мероприятие "Строительство объектов образования"</t>
  </si>
  <si>
    <t>к Постановлению Администрации Тулунского муниципального района</t>
  </si>
  <si>
    <t xml:space="preserve">о внесении изменений в муниципальную программу </t>
  </si>
  <si>
    <t>"Развитие образование на территории Тулунского муниципального района на 2020-2024 г.г."</t>
  </si>
  <si>
    <t>Комитет по образованию администрации Тулунского муниципального района</t>
  </si>
  <si>
    <t>Приложение № 7</t>
  </si>
  <si>
    <t>Тулунского муниципального района» на 2020 - 2024 гг."</t>
  </si>
  <si>
    <t xml:space="preserve">РЕСУРСНОЕ ОБЕСПЕЧЕНИЕ РЕАЛИЗАЦИИ </t>
  </si>
  <si>
    <t>МУНИЦИПАЛЬНОЙ ПРОГРАММЫ</t>
  </si>
  <si>
    <t>"Развитие образования на территории Тулунского муниципального района на 2020 -2024 гг."</t>
  </si>
  <si>
    <t xml:space="preserve"> ЗА СЧЕТ СРЕДСТВ, ПРЕДУСМОТРЕННЫХ В БЮДЖЕТЕ </t>
  </si>
  <si>
    <t>ТУЛУНСКОГО МУНИЦИПАЛЬНОГО РАЙОНА (далее – программа)</t>
  </si>
  <si>
    <t>Наименование программы, подпрограммы,  основного мероприятия, мероприятия</t>
  </si>
  <si>
    <t>Ответственный исполнитель, соисполнители, участники</t>
  </si>
  <si>
    <t>Источники финансирования</t>
  </si>
  <si>
    <t>Оценка расходов (тыс. руб.), годы</t>
  </si>
  <si>
    <t xml:space="preserve"> </t>
  </si>
  <si>
    <t>всего</t>
  </si>
  <si>
    <t>Программа «Развитие образования на территории Тулунского муниципального района на 2020-2024гг.»</t>
  </si>
  <si>
    <t>всего, в том числе:</t>
  </si>
  <si>
    <t>Местный бюджет (далее – МБ)</t>
  </si>
  <si>
    <t>Средства, планируемые к привлечению из областного бюджета (далее - ОБ)</t>
  </si>
  <si>
    <t>Средства, планируемые к привлечению из федерального бюджета (далее - ФБ)</t>
  </si>
  <si>
    <t>Бюджеты сельских поселений Тулунского муниципального района (далее - МБСП)</t>
  </si>
  <si>
    <t>иные источники (далее - ИИ)</t>
  </si>
  <si>
    <t>Всего</t>
  </si>
  <si>
    <t>МБ</t>
  </si>
  <si>
    <t>ОБ</t>
  </si>
  <si>
    <t>ФБ</t>
  </si>
  <si>
    <t>МБСП</t>
  </si>
  <si>
    <t>ИИ</t>
  </si>
  <si>
    <t>Подпрограмма 1 "Организация предоставления дошкольного,  общего и дополнительного  образования на территории Тулунского муниципального района на 2020-2024гг."</t>
  </si>
  <si>
    <t>1.1. Основное мероприятие " Обеспечение деятельности Комитета по образованию администрации Тулунского муниципального района"</t>
  </si>
  <si>
    <t>1.2. Основное мероприятие "Обеспечение деятельности МКУ "Центр методического и финансового сопровождения образовательных учреждений Тулунского муниципального района""</t>
  </si>
  <si>
    <t>1.3.Основное мероприятие "Обеспечение деятельности образовательных организаций"</t>
  </si>
  <si>
    <t>1.3.1.Содержание имущества  образовательных учреждений начального общего, основного общего, среднего общего образования</t>
  </si>
  <si>
    <t>Образовательные организации Тулунского района (МОУ и ДОУ)</t>
  </si>
  <si>
    <t>1.3.2. Ежемесячное денежное вознаграждение за классное руководство педагогическим работникам муниципальных образовательных организаций в Иркутской области</t>
  </si>
  <si>
    <t xml:space="preserve">Образовательные организации Тулунского района </t>
  </si>
  <si>
    <t>1.3.3.Обеспечение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</si>
  <si>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1.3.4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 в муниципальных общеобразовательных организациях, обеспечение дополнительного обр</t>
  </si>
  <si>
    <t>Образовательные организации Тулунского района (МОУ )</t>
  </si>
  <si>
    <t>1.3.5.Осуществление областных государственных полномочий по обеспечению бесплатным двухразовым питанием детей-инвалидов</t>
  </si>
  <si>
    <t>1.3.6. Реализация мероприятий перечня народных инициатив</t>
  </si>
  <si>
    <t>1.3.7. Обеспечение бесплатным питьевым молоком обучабщихся  1-4 классов муниципальных общеобразовательных организаций Иркутской области</t>
  </si>
  <si>
    <t>1.3.8 Обеспечение бесплатным двухразовым питанием обучающихся с ограниченными возможностями здоровья в муниципальных общеобразовательных торганизациях в Иркутской области</t>
  </si>
  <si>
    <t>1.3.9. Приобретение средств обучения и воспитания (мебели для занятий в учебных классах), необходимых для оснащения муниципальных общеобразовательных организаций в Иркутской области</t>
  </si>
  <si>
    <t>1.3.10. Приобретение средств обучения и вооспитания (вычислительной техники) для малокомплектных муниципальных образовательных организаций  в Иркутской области, осущетсвляющих образовательную деятельность по образовательным программам основного общего и (или) среднего общего образования, расположенных в сельских населенных пунктах Иркутской области</t>
  </si>
  <si>
    <t>1.4.Основное мероприятие "Обеспечение питанием обучающихся и воспитанников образовательных учреждений"</t>
  </si>
  <si>
    <t>1.4.1.Организация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</si>
  <si>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Образовательные организации Тулунского района (МОУ)</t>
  </si>
  <si>
    <t>1.4.2.Организация бесплатного питания обучающихся, получающих начальное общее образование в муниципальных образовательных организациях в Иркутской области, готовность которых к обеспечению горячим питанием 100 процентов обучающихся, получающих начальное общее образование, не подтверждена.</t>
  </si>
  <si>
    <t>1.5.1 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</si>
  <si>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1.5. Основное  мероприятие  "Финансовая поддержка семей при рождении детей"</t>
  </si>
  <si>
    <t>Подпрограмма 2 «Развитие дошкольного, общего  и дополнительного образования на территории Тулунского муниципального района на 2020-2024гг.»</t>
  </si>
  <si>
    <t>2.1. Основное мероприятие "Обеспечение пожарной, антитеррористической и экологической безопасности образовательных организаций"</t>
  </si>
  <si>
    <t>2.2. Основное мероприятие " Капитальные и текущие ремонты  объектов образования"</t>
  </si>
  <si>
    <t>2.2.1. Реализация мероприятий перечня проектов народных инициатив</t>
  </si>
  <si>
    <t>2.2.2. Капитальный ремонт МОУ "Гуранская СОШ"</t>
  </si>
  <si>
    <t xml:space="preserve"> 2.3.Основное мероприятие "Безопасность школьных перевозок"</t>
  </si>
  <si>
    <t>2.4. Основное мероприятие "Совершенствование организации питания в образовательных организациях"</t>
  </si>
  <si>
    <t>2.4.1. Реализация мероприятий перечня проектов народных инициатив</t>
  </si>
  <si>
    <t>2.5. Основное мероприятие "Реализация мероприятий, направленных на сохранение и укрепление здоровья обучающихся и воспитанников"</t>
  </si>
  <si>
    <t>2.5.1. Организация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</si>
  <si>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2.5.2.Организация отдыха детей и подростков в летнее каникулярное время</t>
  </si>
  <si>
    <t>Комитет по  образованию администрации Тулунского муниципального района</t>
  </si>
  <si>
    <t xml:space="preserve">2.6.1Строительство здания МДОУ детский сад "Сказка" </t>
  </si>
  <si>
    <t>2.6.2.Строительство здания МОУ "Евдокимовская СОШ"</t>
  </si>
  <si>
    <t xml:space="preserve"> 2.7. Муниципальный проект "Современная школа"</t>
  </si>
  <si>
    <t>2.7.1. Мероприятие Создание новых мест в образовательных организациях, капитальные ремонты объектов образования</t>
  </si>
  <si>
    <t>2.7.2. Мероприятие  Создание новых мест в образовательных организациях, строительство объектов образования</t>
  </si>
  <si>
    <t xml:space="preserve">2.7.3. Мероприятие  Обеспечение функционирования центро обучения гуманитарного и цифрового профилей "Точка роста" </t>
  </si>
  <si>
    <t>2.8. Муниципальный проект  "Успех каждого ребенка"</t>
  </si>
  <si>
    <t>2.8. 1.Мероприятия проекта  "Успех каждого ребенка"</t>
  </si>
  <si>
    <t>2.8.2.Создание в общеобразовательных организациях, расположенных в сельской местности, условий для занятий физической культурой и спортом.</t>
  </si>
  <si>
    <t>2.9. Муниципальный проект "Поддержка семей имеющих детей"</t>
  </si>
  <si>
    <t xml:space="preserve">2.10.  Муниципальный проект  "Цифровая образовательная среда" </t>
  </si>
  <si>
    <t xml:space="preserve"> 2.11. Муниципальный проект "Учитель будущего" </t>
  </si>
  <si>
    <t xml:space="preserve">2.12. Муниципальный проект "Молодые профессионалы" </t>
  </si>
  <si>
    <t>2.13. Муниципальный проект "Содействие занятости женщин - создание условий дошкольного образования для детей в возрасте до трех лет"</t>
  </si>
  <si>
    <t xml:space="preserve"> Подпрограмма 3 «Профилактика социально-негативных явлений среди несовершеннолетних на территории Тулунского муниципального района на 2020-2024гг.»</t>
  </si>
  <si>
    <t xml:space="preserve">3.1.1.Слет подростков с проблемами в поведении </t>
  </si>
  <si>
    <t>МКУ "Центр МиФСОУ ТМР"</t>
  </si>
  <si>
    <t>3.1.2. Выездные межведомственные районные профилактические мероприятия, ночные рейды по выявлению нахождения детей и подростков в общественных местах в запрещенное законом время</t>
  </si>
  <si>
    <t>3.1.3Организация временных рабочих мест для трудоустройства несовершеннолетних, находящихся в трудной  жизненной ситуации, состоящих на профучетах, проживающих в семьях, находящихся в трудной жизненной ситуации, проходящих реабилитацию, в каникулярное и свобод</t>
  </si>
  <si>
    <t>Подпрограмма 4 "Доступная среда для детей-инвалидов и других маломобильных групп населения в образовательных организациях Тулунского муниципального района на 2020-2024 гг."</t>
  </si>
  <si>
    <t>4.1. Основное мероприятие Повышение  уровня архитектурной доступности объектов в сфере образования  для  детей-инвалидов  и других  маломобильных  групп  населения"</t>
  </si>
  <si>
    <t>Приложение № 8</t>
  </si>
  <si>
    <t>ПРОГНОЗНАЯ (СПРАВОЧНАЯ) ОЦЕНКА РЕСУРСНОГО ОБЕСПЕЧЕНИЯ</t>
  </si>
  <si>
    <t>РЕАЛИЗАЦИИ МУНИЦИПАЛЬНОЙ ПРОГРАММЫ</t>
  </si>
  <si>
    <t xml:space="preserve"> ЗА СЧЕТ ВСЕХ ИСТОЧНИКОВ ФИНАНСИРОВАНИЯ (далее-программа)</t>
  </si>
  <si>
    <t>Приложение № 1</t>
  </si>
  <si>
    <t>1.6. Муниципальный проект  "Финансовая поддержка семей при рождении детей"</t>
  </si>
  <si>
    <t>1.6.1 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</si>
  <si>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Приложение № 2</t>
  </si>
  <si>
    <t>2.2.3.Ремонт образовательных учреждений (подготовка к учебному году)</t>
  </si>
  <si>
    <t>1.3.11. Приобретение средств  обучения и воспитания,  необходимых для оснащения учебных кабинетов муниципальных общеобразовательных организаций в иркутской области</t>
  </si>
  <si>
    <t>2.2.4. Капитальный ремонт МОУ "Афанасьевская СОШ"</t>
  </si>
  <si>
    <t>2.2.5. Капитальный ремонт МОУ "Гадалейская СОШ"</t>
  </si>
  <si>
    <t>2.2.6. Капитальный ремонт МОУ "Бадарская СОШ"</t>
  </si>
  <si>
    <t>2.2.7. Капитальный ремонт МОУ "Шерагульская СОШ"</t>
  </si>
  <si>
    <t>1.3.12. Приобретение средств обучения и воспитания, необходимых для оснащения муниципальных общеобразовательных организаций в Иркутской области, в целях создания в них условий для развития агробизнес-образования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</si>
</sst>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%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  <numFmt numFmtId="181" formatCode="?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33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wrapText="1"/>
    </xf>
    <xf numFmtId="175" fontId="7" fillId="0" borderId="10" xfId="0" applyNumberFormat="1" applyFont="1" applyFill="1" applyBorder="1" applyAlignment="1">
      <alignment wrapText="1"/>
    </xf>
    <xf numFmtId="175" fontId="7" fillId="34" borderId="10" xfId="0" applyNumberFormat="1" applyFont="1" applyFill="1" applyBorder="1" applyAlignment="1">
      <alignment wrapText="1"/>
    </xf>
    <xf numFmtId="175" fontId="0" fillId="0" borderId="0" xfId="0" applyNumberFormat="1" applyAlignment="1">
      <alignment/>
    </xf>
    <xf numFmtId="0" fontId="7" fillId="33" borderId="12" xfId="0" applyFont="1" applyFill="1" applyBorder="1" applyAlignment="1">
      <alignment wrapText="1"/>
    </xf>
    <xf numFmtId="175" fontId="2" fillId="34" borderId="10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/>
    </xf>
    <xf numFmtId="0" fontId="3" fillId="34" borderId="10" xfId="0" applyFont="1" applyFill="1" applyBorder="1" applyAlignment="1">
      <alignment wrapText="1"/>
    </xf>
    <xf numFmtId="0" fontId="3" fillId="34" borderId="10" xfId="0" applyFont="1" applyFill="1" applyBorder="1" applyAlignment="1">
      <alignment/>
    </xf>
    <xf numFmtId="175" fontId="6" fillId="34" borderId="10" xfId="0" applyNumberFormat="1" applyFont="1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/>
    </xf>
    <xf numFmtId="175" fontId="7" fillId="34" borderId="10" xfId="0" applyNumberFormat="1" applyFont="1" applyFill="1" applyBorder="1" applyAlignment="1">
      <alignment/>
    </xf>
    <xf numFmtId="175" fontId="42" fillId="0" borderId="0" xfId="0" applyNumberFormat="1" applyFont="1" applyFill="1" applyAlignment="1">
      <alignment/>
    </xf>
    <xf numFmtId="0" fontId="5" fillId="34" borderId="10" xfId="0" applyFont="1" applyFill="1" applyBorder="1" applyAlignment="1">
      <alignment wrapText="1"/>
    </xf>
    <xf numFmtId="175" fontId="42" fillId="0" borderId="0" xfId="0" applyNumberFormat="1" applyFont="1" applyAlignment="1">
      <alignment/>
    </xf>
    <xf numFmtId="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0" fontId="2" fillId="34" borderId="10" xfId="0" applyFont="1" applyFill="1" applyBorder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 wrapText="1"/>
    </xf>
    <xf numFmtId="0" fontId="2" fillId="34" borderId="13" xfId="0" applyFont="1" applyFill="1" applyBorder="1" applyAlignment="1">
      <alignment horizontal="left" wrapText="1"/>
    </xf>
    <xf numFmtId="0" fontId="2" fillId="34" borderId="14" xfId="0" applyFont="1" applyFill="1" applyBorder="1" applyAlignment="1">
      <alignment horizontal="left" wrapText="1"/>
    </xf>
    <xf numFmtId="0" fontId="2" fillId="34" borderId="15" xfId="0" applyFont="1" applyFill="1" applyBorder="1" applyAlignment="1">
      <alignment horizontal="left" wrapText="1"/>
    </xf>
    <xf numFmtId="0" fontId="7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0" fontId="6" fillId="34" borderId="15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horizontal="left" vertical="center" wrapText="1"/>
    </xf>
    <xf numFmtId="0" fontId="6" fillId="34" borderId="14" xfId="0" applyFont="1" applyFill="1" applyBorder="1" applyAlignment="1">
      <alignment horizontal="left" vertical="center" wrapText="1"/>
    </xf>
    <xf numFmtId="0" fontId="6" fillId="34" borderId="15" xfId="0" applyFont="1" applyFill="1" applyBorder="1" applyAlignment="1">
      <alignment horizontal="left" vertical="center" wrapText="1"/>
    </xf>
    <xf numFmtId="0" fontId="0" fillId="34" borderId="14" xfId="0" applyFill="1" applyBorder="1" applyAlignment="1">
      <alignment vertical="center" wrapText="1"/>
    </xf>
    <xf numFmtId="0" fontId="0" fillId="34" borderId="15" xfId="0" applyFill="1" applyBorder="1" applyAlignment="1">
      <alignment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2" fillId="34" borderId="15" xfId="0" applyFont="1" applyFill="1" applyBorder="1" applyAlignment="1">
      <alignment horizontal="left" vertical="center" wrapText="1"/>
    </xf>
    <xf numFmtId="0" fontId="44" fillId="34" borderId="13" xfId="0" applyFont="1" applyFill="1" applyBorder="1" applyAlignment="1">
      <alignment vertical="center" wrapText="1"/>
    </xf>
    <xf numFmtId="0" fontId="45" fillId="0" borderId="14" xfId="0" applyFont="1" applyBorder="1" applyAlignment="1">
      <alignment vertical="center" wrapText="1"/>
    </xf>
    <xf numFmtId="0" fontId="45" fillId="0" borderId="15" xfId="0" applyFont="1" applyBorder="1" applyAlignment="1">
      <alignment vertical="center" wrapText="1"/>
    </xf>
    <xf numFmtId="0" fontId="45" fillId="0" borderId="13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181" fontId="6" fillId="34" borderId="13" xfId="0" applyNumberFormat="1" applyFont="1" applyFill="1" applyBorder="1" applyAlignment="1" applyProtection="1">
      <alignment horizontal="left" vertical="center" wrapText="1"/>
      <protection/>
    </xf>
    <xf numFmtId="181" fontId="6" fillId="34" borderId="14" xfId="0" applyNumberFormat="1" applyFont="1" applyFill="1" applyBorder="1" applyAlignment="1" applyProtection="1">
      <alignment horizontal="left" vertical="center" wrapText="1"/>
      <protection/>
    </xf>
    <xf numFmtId="181" fontId="6" fillId="34" borderId="15" xfId="0" applyNumberFormat="1" applyFont="1" applyFill="1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>
      <alignment vertical="center" wrapText="1"/>
    </xf>
    <xf numFmtId="49" fontId="2" fillId="34" borderId="13" xfId="0" applyNumberFormat="1" applyFont="1" applyFill="1" applyBorder="1" applyAlignment="1">
      <alignment vertical="center" wrapText="1"/>
    </xf>
    <xf numFmtId="49" fontId="0" fillId="34" borderId="14" xfId="0" applyNumberFormat="1" applyFill="1" applyBorder="1" applyAlignment="1">
      <alignment vertical="center" wrapText="1"/>
    </xf>
    <xf numFmtId="49" fontId="0" fillId="34" borderId="15" xfId="0" applyNumberFormat="1" applyFill="1" applyBorder="1" applyAlignment="1">
      <alignment vertical="center" wrapText="1"/>
    </xf>
    <xf numFmtId="0" fontId="2" fillId="34" borderId="13" xfId="0" applyFont="1" applyFill="1" applyBorder="1" applyAlignment="1">
      <alignment vertical="center" wrapText="1"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44" fillId="34" borderId="13" xfId="0" applyFont="1" applyFill="1" applyBorder="1" applyAlignment="1">
      <alignment horizontal="left" vertical="center" wrapText="1"/>
    </xf>
    <xf numFmtId="0" fontId="44" fillId="34" borderId="14" xfId="0" applyFont="1" applyFill="1" applyBorder="1" applyAlignment="1">
      <alignment horizontal="left" vertical="center" wrapText="1"/>
    </xf>
    <xf numFmtId="0" fontId="44" fillId="34" borderId="15" xfId="0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vertical="center" wrapText="1"/>
    </xf>
    <xf numFmtId="0" fontId="2" fillId="34" borderId="0" xfId="0" applyFont="1" applyFill="1" applyBorder="1" applyAlignment="1">
      <alignment horizontal="left" wrapText="1"/>
    </xf>
    <xf numFmtId="14" fontId="2" fillId="34" borderId="10" xfId="0" applyNumberFormat="1" applyFont="1" applyFill="1" applyBorder="1" applyAlignment="1">
      <alignment horizontal="left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14" fontId="7" fillId="34" borderId="10" xfId="0" applyNumberFormat="1" applyFont="1" applyFill="1" applyBorder="1" applyAlignment="1">
      <alignment horizontal="left" vertical="center" wrapText="1"/>
    </xf>
    <xf numFmtId="0" fontId="46" fillId="34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8"/>
  <sheetViews>
    <sheetView view="pageBreakPreview" zoomScaleSheetLayoutView="100" zoomScalePageLayoutView="0" workbookViewId="0" topLeftCell="B166">
      <selection activeCell="F189" sqref="F189"/>
    </sheetView>
  </sheetViews>
  <sheetFormatPr defaultColWidth="9.140625" defaultRowHeight="15"/>
  <cols>
    <col min="1" max="1" width="9.140625" style="0" hidden="1" customWidth="1"/>
    <col min="2" max="2" width="40.7109375" style="0" customWidth="1"/>
    <col min="3" max="3" width="18.57421875" style="0" customWidth="1"/>
    <col min="4" max="4" width="17.7109375" style="0" customWidth="1"/>
    <col min="5" max="5" width="17.140625" style="0" customWidth="1"/>
    <col min="6" max="6" width="16.00390625" style="0" customWidth="1"/>
    <col min="7" max="7" width="17.28125" style="0" customWidth="1"/>
    <col min="8" max="8" width="13.8515625" style="0" customWidth="1"/>
    <col min="9" max="9" width="14.57421875" style="0" customWidth="1"/>
    <col min="10" max="10" width="17.140625" style="0" customWidth="1"/>
  </cols>
  <sheetData>
    <row r="1" spans="2:10" ht="15">
      <c r="B1" s="76" t="s">
        <v>94</v>
      </c>
      <c r="C1" s="76"/>
      <c r="D1" s="76"/>
      <c r="E1" s="76"/>
      <c r="F1" s="76"/>
      <c r="G1" s="76"/>
      <c r="H1" s="76"/>
      <c r="I1" s="76"/>
      <c r="J1" s="76"/>
    </row>
    <row r="2" spans="2:10" ht="15">
      <c r="B2" s="76" t="s">
        <v>4</v>
      </c>
      <c r="C2" s="76"/>
      <c r="D2" s="76"/>
      <c r="E2" s="76"/>
      <c r="F2" s="76"/>
      <c r="G2" s="76"/>
      <c r="H2" s="76"/>
      <c r="I2" s="76"/>
      <c r="J2" s="76"/>
    </row>
    <row r="3" spans="2:10" ht="15">
      <c r="B3" s="76" t="s">
        <v>5</v>
      </c>
      <c r="C3" s="76"/>
      <c r="D3" s="76"/>
      <c r="E3" s="76"/>
      <c r="F3" s="76"/>
      <c r="G3" s="76"/>
      <c r="H3" s="76"/>
      <c r="I3" s="76"/>
      <c r="J3" s="76"/>
    </row>
    <row r="4" spans="2:10" ht="15">
      <c r="B4" s="76" t="s">
        <v>6</v>
      </c>
      <c r="C4" s="76"/>
      <c r="D4" s="76"/>
      <c r="E4" s="76"/>
      <c r="F4" s="76"/>
      <c r="G4" s="76"/>
      <c r="H4" s="76"/>
      <c r="I4" s="76"/>
      <c r="J4" s="76"/>
    </row>
    <row r="5" spans="1:10" ht="15">
      <c r="A5" s="23" t="s">
        <v>8</v>
      </c>
      <c r="B5" s="23"/>
      <c r="C5" s="23"/>
      <c r="D5" s="23"/>
      <c r="E5" s="23"/>
      <c r="F5" s="23"/>
      <c r="G5" s="23"/>
      <c r="H5" s="23"/>
      <c r="I5" s="23"/>
      <c r="J5" s="23"/>
    </row>
    <row r="6" spans="1:10" ht="15">
      <c r="A6" s="23" t="s">
        <v>0</v>
      </c>
      <c r="B6" s="23"/>
      <c r="C6" s="23"/>
      <c r="D6" s="23"/>
      <c r="E6" s="23"/>
      <c r="F6" s="23"/>
      <c r="G6" s="23"/>
      <c r="H6" s="23"/>
      <c r="I6" s="23"/>
      <c r="J6" s="23"/>
    </row>
    <row r="7" spans="1:10" ht="15">
      <c r="A7" s="24" t="s">
        <v>1</v>
      </c>
      <c r="B7" s="24"/>
      <c r="C7" s="24"/>
      <c r="D7" s="24"/>
      <c r="E7" s="24"/>
      <c r="F7" s="24"/>
      <c r="G7" s="24"/>
      <c r="H7" s="24"/>
      <c r="I7" s="24"/>
      <c r="J7" s="24"/>
    </row>
    <row r="8" spans="1:10" ht="15">
      <c r="A8" s="23" t="s">
        <v>9</v>
      </c>
      <c r="B8" s="23"/>
      <c r="C8" s="23"/>
      <c r="D8" s="23"/>
      <c r="E8" s="23"/>
      <c r="F8" s="23"/>
      <c r="G8" s="23"/>
      <c r="H8" s="23"/>
      <c r="I8" s="23"/>
      <c r="J8" s="23"/>
    </row>
    <row r="10" ht="15.75">
      <c r="B10" s="1"/>
    </row>
    <row r="11" spans="1:10" ht="15.75">
      <c r="A11" s="25" t="s">
        <v>10</v>
      </c>
      <c r="B11" s="25"/>
      <c r="C11" s="25"/>
      <c r="D11" s="25"/>
      <c r="E11" s="25"/>
      <c r="F11" s="25"/>
      <c r="G11" s="25"/>
      <c r="H11" s="25"/>
      <c r="I11" s="25"/>
      <c r="J11" s="25"/>
    </row>
    <row r="12" spans="1:10" ht="15.75">
      <c r="A12" s="25" t="s">
        <v>11</v>
      </c>
      <c r="B12" s="25"/>
      <c r="C12" s="25"/>
      <c r="D12" s="25"/>
      <c r="E12" s="25"/>
      <c r="F12" s="25"/>
      <c r="G12" s="25"/>
      <c r="H12" s="25"/>
      <c r="I12" s="25"/>
      <c r="J12" s="25"/>
    </row>
    <row r="13" spans="1:10" ht="15.75">
      <c r="A13" s="26" t="s">
        <v>12</v>
      </c>
      <c r="B13" s="26"/>
      <c r="C13" s="26"/>
      <c r="D13" s="26"/>
      <c r="E13" s="26"/>
      <c r="F13" s="26"/>
      <c r="G13" s="26"/>
      <c r="H13" s="26"/>
      <c r="I13" s="26"/>
      <c r="J13" s="26"/>
    </row>
    <row r="14" spans="1:10" ht="15.75">
      <c r="A14" s="25" t="s">
        <v>13</v>
      </c>
      <c r="B14" s="25"/>
      <c r="C14" s="25"/>
      <c r="D14" s="25"/>
      <c r="E14" s="25"/>
      <c r="F14" s="25"/>
      <c r="G14" s="25"/>
      <c r="H14" s="25"/>
      <c r="I14" s="25"/>
      <c r="J14" s="25"/>
    </row>
    <row r="15" spans="2:13" ht="15.75">
      <c r="B15" s="27" t="s">
        <v>14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</row>
    <row r="16" spans="2:11" ht="15.75">
      <c r="B16" s="29" t="s">
        <v>15</v>
      </c>
      <c r="C16" s="29" t="s">
        <v>16</v>
      </c>
      <c r="D16" s="29" t="s">
        <v>17</v>
      </c>
      <c r="E16" s="29" t="s">
        <v>18</v>
      </c>
      <c r="F16" s="29"/>
      <c r="G16" s="29"/>
      <c r="H16" s="29"/>
      <c r="I16" s="29"/>
      <c r="J16" s="29"/>
      <c r="K16" t="s">
        <v>19</v>
      </c>
    </row>
    <row r="17" spans="2:10" ht="15.75">
      <c r="B17" s="29"/>
      <c r="C17" s="29"/>
      <c r="D17" s="29"/>
      <c r="E17" s="2"/>
      <c r="F17" s="2"/>
      <c r="G17" s="2"/>
      <c r="H17" s="2"/>
      <c r="I17" s="2"/>
      <c r="J17" s="2"/>
    </row>
    <row r="18" spans="2:10" ht="15.75">
      <c r="B18" s="29"/>
      <c r="C18" s="29"/>
      <c r="D18" s="29"/>
      <c r="E18" s="2">
        <v>2020</v>
      </c>
      <c r="F18" s="2">
        <v>2021</v>
      </c>
      <c r="G18" s="2">
        <v>2022</v>
      </c>
      <c r="H18" s="2">
        <v>2023</v>
      </c>
      <c r="I18" s="2">
        <v>2024</v>
      </c>
      <c r="J18" s="2" t="s">
        <v>20</v>
      </c>
    </row>
    <row r="19" spans="2:10" ht="16.5" thickBot="1">
      <c r="B19" s="2">
        <v>1</v>
      </c>
      <c r="C19" s="2">
        <v>2</v>
      </c>
      <c r="D19" s="2">
        <v>3</v>
      </c>
      <c r="E19" s="2">
        <v>4</v>
      </c>
      <c r="F19" s="22">
        <v>5</v>
      </c>
      <c r="G19" s="2">
        <v>6</v>
      </c>
      <c r="H19" s="2">
        <v>7</v>
      </c>
      <c r="I19" s="2">
        <v>8</v>
      </c>
      <c r="J19" s="2">
        <v>9</v>
      </c>
    </row>
    <row r="20" spans="2:11" ht="16.5" thickBot="1">
      <c r="B20" s="30" t="s">
        <v>21</v>
      </c>
      <c r="C20" s="31" t="s">
        <v>22</v>
      </c>
      <c r="D20" s="3" t="s">
        <v>20</v>
      </c>
      <c r="E20" s="4">
        <f>E21+E22+E23+E24+E25</f>
        <v>817320.5</v>
      </c>
      <c r="F20" s="5">
        <f>F21+F22+F23+F24+F25</f>
        <v>955490.3999999999</v>
      </c>
      <c r="G20" s="4">
        <f>G21+G22+G23+G24+G25</f>
        <v>734562.9000000001</v>
      </c>
      <c r="H20" s="4">
        <f>H21+H22+H23+H24+H25</f>
        <v>650421.2</v>
      </c>
      <c r="I20" s="4">
        <f>I21+I22+I23+I24+I25</f>
        <v>268890.35000000003</v>
      </c>
      <c r="J20" s="5">
        <f>SUM(E20:I20)</f>
        <v>3426685.35</v>
      </c>
      <c r="K20" s="6"/>
    </row>
    <row r="21" spans="2:11" ht="48" thickBot="1">
      <c r="B21" s="30"/>
      <c r="C21" s="31"/>
      <c r="D21" s="7" t="s">
        <v>23</v>
      </c>
      <c r="E21" s="5">
        <f aca="true" t="shared" si="0" ref="E21:I25">E27</f>
        <v>125258.90000000001</v>
      </c>
      <c r="F21" s="5">
        <f t="shared" si="0"/>
        <v>141878.8</v>
      </c>
      <c r="G21" s="5">
        <f t="shared" si="0"/>
        <v>82291.40000000001</v>
      </c>
      <c r="H21" s="5">
        <f t="shared" si="0"/>
        <v>78123</v>
      </c>
      <c r="I21" s="5">
        <f t="shared" si="0"/>
        <v>185242.15000000002</v>
      </c>
      <c r="J21" s="5">
        <f>SUM(E21:I21)</f>
        <v>612794.25</v>
      </c>
      <c r="K21" s="6"/>
    </row>
    <row r="22" spans="2:11" ht="95.25" thickBot="1">
      <c r="B22" s="30"/>
      <c r="C22" s="31"/>
      <c r="D22" s="7" t="s">
        <v>24</v>
      </c>
      <c r="E22" s="5">
        <f t="shared" si="0"/>
        <v>672864.2</v>
      </c>
      <c r="F22" s="5">
        <f t="shared" si="0"/>
        <v>767228.6</v>
      </c>
      <c r="G22" s="5">
        <f t="shared" si="0"/>
        <v>605698.7000000001</v>
      </c>
      <c r="H22" s="5">
        <f t="shared" si="0"/>
        <v>526135.6</v>
      </c>
      <c r="I22" s="5">
        <f t="shared" si="0"/>
        <v>83648.2</v>
      </c>
      <c r="J22" s="5">
        <f>SUM(E22:I22)</f>
        <v>2655575.3000000003</v>
      </c>
      <c r="K22" s="6"/>
    </row>
    <row r="23" spans="2:11" ht="111" thickBot="1">
      <c r="B23" s="30"/>
      <c r="C23" s="31"/>
      <c r="D23" s="7" t="s">
        <v>25</v>
      </c>
      <c r="E23" s="5">
        <f t="shared" si="0"/>
        <v>19197.399999999998</v>
      </c>
      <c r="F23" s="5">
        <f t="shared" si="0"/>
        <v>46383</v>
      </c>
      <c r="G23" s="5">
        <f t="shared" si="0"/>
        <v>46572.8</v>
      </c>
      <c r="H23" s="5">
        <f t="shared" si="0"/>
        <v>46162.600000000006</v>
      </c>
      <c r="I23" s="5">
        <f t="shared" si="0"/>
        <v>0</v>
      </c>
      <c r="J23" s="5">
        <f>SUM(E23:I23)</f>
        <v>158315.8</v>
      </c>
      <c r="K23" s="6"/>
    </row>
    <row r="24" spans="2:11" ht="111" thickBot="1">
      <c r="B24" s="30"/>
      <c r="C24" s="31"/>
      <c r="D24" s="7" t="s">
        <v>26</v>
      </c>
      <c r="E24" s="8">
        <f t="shared" si="0"/>
        <v>0</v>
      </c>
      <c r="F24" s="8">
        <f t="shared" si="0"/>
        <v>0</v>
      </c>
      <c r="G24" s="8">
        <f t="shared" si="0"/>
        <v>0</v>
      </c>
      <c r="H24" s="8">
        <f t="shared" si="0"/>
        <v>0</v>
      </c>
      <c r="I24" s="8">
        <f t="shared" si="0"/>
        <v>0</v>
      </c>
      <c r="J24" s="8">
        <v>0</v>
      </c>
      <c r="K24" s="6"/>
    </row>
    <row r="25" spans="2:11" ht="48" thickBot="1">
      <c r="B25" s="30"/>
      <c r="C25" s="31"/>
      <c r="D25" s="7" t="s">
        <v>27</v>
      </c>
      <c r="E25" s="8">
        <f t="shared" si="0"/>
        <v>0</v>
      </c>
      <c r="F25" s="8">
        <f t="shared" si="0"/>
        <v>0</v>
      </c>
      <c r="G25" s="8">
        <f t="shared" si="0"/>
        <v>0</v>
      </c>
      <c r="H25" s="8">
        <f t="shared" si="0"/>
        <v>0</v>
      </c>
      <c r="I25" s="8">
        <f t="shared" si="0"/>
        <v>0</v>
      </c>
      <c r="J25" s="8">
        <f aca="true" t="shared" si="1" ref="J25:J45">SUM(E25:I25)</f>
        <v>0</v>
      </c>
      <c r="K25" s="6"/>
    </row>
    <row r="26" spans="2:11" ht="15.75">
      <c r="B26" s="30"/>
      <c r="C26" s="32" t="s">
        <v>7</v>
      </c>
      <c r="D26" s="9" t="s">
        <v>28</v>
      </c>
      <c r="E26" s="8">
        <f>E27+E28+E29+E30+E31</f>
        <v>817320.5</v>
      </c>
      <c r="F26" s="8">
        <f>F27+F28+F29+F30+F31</f>
        <v>955490.3999999999</v>
      </c>
      <c r="G26" s="8">
        <f>G27+G28+G29+G30+G31</f>
        <v>734562.9000000001</v>
      </c>
      <c r="H26" s="8">
        <f>H27+H28+H29+H30+H31</f>
        <v>650421.2</v>
      </c>
      <c r="I26" s="8">
        <f>I27+I28+I29+I30+I31</f>
        <v>268890.35000000003</v>
      </c>
      <c r="J26" s="8">
        <f t="shared" si="1"/>
        <v>3426685.35</v>
      </c>
      <c r="K26" s="6"/>
    </row>
    <row r="27" spans="2:11" ht="15.75">
      <c r="B27" s="30"/>
      <c r="C27" s="33"/>
      <c r="D27" s="9" t="s">
        <v>29</v>
      </c>
      <c r="E27" s="8">
        <f aca="true" t="shared" si="2" ref="E27:I31">E33+E177+E345+E381</f>
        <v>125258.90000000001</v>
      </c>
      <c r="F27" s="8">
        <f t="shared" si="2"/>
        <v>141878.8</v>
      </c>
      <c r="G27" s="8">
        <f t="shared" si="2"/>
        <v>82291.40000000001</v>
      </c>
      <c r="H27" s="8">
        <f t="shared" si="2"/>
        <v>78123</v>
      </c>
      <c r="I27" s="8">
        <f t="shared" si="2"/>
        <v>185242.15000000002</v>
      </c>
      <c r="J27" s="8">
        <f t="shared" si="1"/>
        <v>612794.25</v>
      </c>
      <c r="K27" s="6"/>
    </row>
    <row r="28" spans="2:11" ht="15.75">
      <c r="B28" s="30"/>
      <c r="C28" s="33"/>
      <c r="D28" s="9" t="s">
        <v>30</v>
      </c>
      <c r="E28" s="8">
        <f t="shared" si="2"/>
        <v>672864.2</v>
      </c>
      <c r="F28" s="8">
        <f t="shared" si="2"/>
        <v>767228.6</v>
      </c>
      <c r="G28" s="8">
        <f t="shared" si="2"/>
        <v>605698.7000000001</v>
      </c>
      <c r="H28" s="8">
        <f t="shared" si="2"/>
        <v>526135.6</v>
      </c>
      <c r="I28" s="8">
        <f t="shared" si="2"/>
        <v>83648.2</v>
      </c>
      <c r="J28" s="8">
        <f t="shared" si="1"/>
        <v>2655575.3000000003</v>
      </c>
      <c r="K28" s="6"/>
    </row>
    <row r="29" spans="2:11" ht="15.75">
      <c r="B29" s="30"/>
      <c r="C29" s="33"/>
      <c r="D29" s="9" t="s">
        <v>31</v>
      </c>
      <c r="E29" s="8">
        <f t="shared" si="2"/>
        <v>19197.399999999998</v>
      </c>
      <c r="F29" s="8">
        <f t="shared" si="2"/>
        <v>46383</v>
      </c>
      <c r="G29" s="8">
        <f t="shared" si="2"/>
        <v>46572.8</v>
      </c>
      <c r="H29" s="8">
        <f t="shared" si="2"/>
        <v>46162.600000000006</v>
      </c>
      <c r="I29" s="8">
        <f t="shared" si="2"/>
        <v>0</v>
      </c>
      <c r="J29" s="8">
        <f t="shared" si="1"/>
        <v>158315.8</v>
      </c>
      <c r="K29" s="6"/>
    </row>
    <row r="30" spans="2:11" ht="15.75">
      <c r="B30" s="30"/>
      <c r="C30" s="33"/>
      <c r="D30" s="9" t="s">
        <v>32</v>
      </c>
      <c r="E30" s="8">
        <f t="shared" si="2"/>
        <v>0</v>
      </c>
      <c r="F30" s="8">
        <f t="shared" si="2"/>
        <v>0</v>
      </c>
      <c r="G30" s="8">
        <f t="shared" si="2"/>
        <v>0</v>
      </c>
      <c r="H30" s="8">
        <f t="shared" si="2"/>
        <v>0</v>
      </c>
      <c r="I30" s="8">
        <f t="shared" si="2"/>
        <v>0</v>
      </c>
      <c r="J30" s="8">
        <f t="shared" si="1"/>
        <v>0</v>
      </c>
      <c r="K30" s="6"/>
    </row>
    <row r="31" spans="2:11" ht="15.75">
      <c r="B31" s="30"/>
      <c r="C31" s="34"/>
      <c r="D31" s="10" t="s">
        <v>33</v>
      </c>
      <c r="E31" s="8">
        <f t="shared" si="2"/>
        <v>0</v>
      </c>
      <c r="F31" s="8">
        <f t="shared" si="2"/>
        <v>0</v>
      </c>
      <c r="G31" s="8">
        <f t="shared" si="2"/>
        <v>0</v>
      </c>
      <c r="H31" s="8">
        <f t="shared" si="2"/>
        <v>0</v>
      </c>
      <c r="I31" s="8">
        <f t="shared" si="2"/>
        <v>0</v>
      </c>
      <c r="J31" s="8">
        <f t="shared" si="1"/>
        <v>0</v>
      </c>
      <c r="K31" s="6"/>
    </row>
    <row r="32" spans="2:13" ht="15.75">
      <c r="B32" s="35" t="s">
        <v>34</v>
      </c>
      <c r="C32" s="30" t="s">
        <v>22</v>
      </c>
      <c r="D32" s="11" t="s">
        <v>28</v>
      </c>
      <c r="E32" s="5">
        <f aca="true" t="shared" si="3" ref="E32:I37">E38</f>
        <v>788521.5999999999</v>
      </c>
      <c r="F32" s="5">
        <f t="shared" si="3"/>
        <v>928712.6</v>
      </c>
      <c r="G32" s="5">
        <f t="shared" si="3"/>
        <v>706254.4</v>
      </c>
      <c r="H32" s="5">
        <f t="shared" si="3"/>
        <v>642368.2999999999</v>
      </c>
      <c r="I32" s="5">
        <f t="shared" si="3"/>
        <v>240400.05000000002</v>
      </c>
      <c r="J32" s="5">
        <f t="shared" si="1"/>
        <v>3306256.9499999993</v>
      </c>
      <c r="K32" s="6" t="s">
        <v>19</v>
      </c>
      <c r="L32" s="6" t="s">
        <v>19</v>
      </c>
      <c r="M32" s="6" t="s">
        <v>19</v>
      </c>
    </row>
    <row r="33" spans="2:11" ht="15.75">
      <c r="B33" s="35"/>
      <c r="C33" s="30"/>
      <c r="D33" s="11" t="s">
        <v>29</v>
      </c>
      <c r="E33" s="5">
        <f t="shared" si="3"/>
        <v>109138.5</v>
      </c>
      <c r="F33" s="5">
        <f t="shared" si="3"/>
        <v>132814.4</v>
      </c>
      <c r="G33" s="5">
        <f t="shared" si="3"/>
        <v>76299.70000000001</v>
      </c>
      <c r="H33" s="5">
        <f t="shared" si="3"/>
        <v>75197</v>
      </c>
      <c r="I33" s="5">
        <f t="shared" si="3"/>
        <v>159602.65000000002</v>
      </c>
      <c r="J33" s="5">
        <f t="shared" si="1"/>
        <v>553052.25</v>
      </c>
      <c r="K33" s="6"/>
    </row>
    <row r="34" spans="2:11" ht="15.75">
      <c r="B34" s="35"/>
      <c r="C34" s="30"/>
      <c r="D34" s="11" t="s">
        <v>30</v>
      </c>
      <c r="E34" s="5">
        <f>E40</f>
        <v>662416</v>
      </c>
      <c r="F34" s="5">
        <f>F46+F52+F58+F136+F166+F154</f>
        <v>749515.2</v>
      </c>
      <c r="G34" s="5">
        <f t="shared" si="3"/>
        <v>583792.1000000001</v>
      </c>
      <c r="H34" s="5">
        <f t="shared" si="3"/>
        <v>521008.69999999995</v>
      </c>
      <c r="I34" s="5">
        <f t="shared" si="3"/>
        <v>80797.4</v>
      </c>
      <c r="J34" s="5">
        <f t="shared" si="1"/>
        <v>2597529.4</v>
      </c>
      <c r="K34" s="6"/>
    </row>
    <row r="35" spans="2:11" ht="15.75">
      <c r="B35" s="35"/>
      <c r="C35" s="30"/>
      <c r="D35" s="11" t="s">
        <v>31</v>
      </c>
      <c r="E35" s="5">
        <f t="shared" si="3"/>
        <v>16967.1</v>
      </c>
      <c r="F35" s="5">
        <f t="shared" si="3"/>
        <v>46383</v>
      </c>
      <c r="G35" s="5">
        <f t="shared" si="3"/>
        <v>46162.600000000006</v>
      </c>
      <c r="H35" s="5">
        <f t="shared" si="3"/>
        <v>46162.600000000006</v>
      </c>
      <c r="I35" s="5">
        <f t="shared" si="3"/>
        <v>0</v>
      </c>
      <c r="J35" s="5">
        <f t="shared" si="1"/>
        <v>155675.30000000002</v>
      </c>
      <c r="K35" s="6"/>
    </row>
    <row r="36" spans="2:11" ht="15.75">
      <c r="B36" s="35"/>
      <c r="C36" s="30"/>
      <c r="D36" s="11" t="s">
        <v>32</v>
      </c>
      <c r="E36" s="5">
        <f t="shared" si="3"/>
        <v>0</v>
      </c>
      <c r="F36" s="5">
        <f t="shared" si="3"/>
        <v>0</v>
      </c>
      <c r="G36" s="5">
        <f t="shared" si="3"/>
        <v>0</v>
      </c>
      <c r="H36" s="5">
        <f t="shared" si="3"/>
        <v>0</v>
      </c>
      <c r="I36" s="5">
        <f t="shared" si="3"/>
        <v>0</v>
      </c>
      <c r="J36" s="5">
        <f t="shared" si="1"/>
        <v>0</v>
      </c>
      <c r="K36" s="6"/>
    </row>
    <row r="37" spans="2:11" ht="15.75">
      <c r="B37" s="35"/>
      <c r="C37" s="30"/>
      <c r="D37" s="12" t="s">
        <v>33</v>
      </c>
      <c r="E37" s="5">
        <f t="shared" si="3"/>
        <v>0</v>
      </c>
      <c r="F37" s="5">
        <f t="shared" si="3"/>
        <v>0</v>
      </c>
      <c r="G37" s="5">
        <f t="shared" si="3"/>
        <v>0</v>
      </c>
      <c r="H37" s="5">
        <f t="shared" si="3"/>
        <v>0</v>
      </c>
      <c r="I37" s="5">
        <f t="shared" si="3"/>
        <v>0</v>
      </c>
      <c r="J37" s="5">
        <f t="shared" si="1"/>
        <v>0</v>
      </c>
      <c r="K37" s="6"/>
    </row>
    <row r="38" spans="2:11" ht="15.75">
      <c r="B38" s="35"/>
      <c r="C38" s="32" t="s">
        <v>7</v>
      </c>
      <c r="D38" s="11" t="s">
        <v>28</v>
      </c>
      <c r="E38" s="8">
        <f>E44+E50+E56+E164+E134</f>
        <v>788521.5999999999</v>
      </c>
      <c r="F38" s="8">
        <f>F39+F40+F41</f>
        <v>928712.6</v>
      </c>
      <c r="G38" s="8">
        <f>G39+G40+G41</f>
        <v>706254.4</v>
      </c>
      <c r="H38" s="8">
        <f>H39+H40+H41</f>
        <v>642368.2999999999</v>
      </c>
      <c r="I38" s="8">
        <f>I39+I40</f>
        <v>240400.05000000002</v>
      </c>
      <c r="J38" s="8">
        <f t="shared" si="1"/>
        <v>3306256.9499999993</v>
      </c>
      <c r="K38" s="6"/>
    </row>
    <row r="39" spans="2:11" ht="15.75">
      <c r="B39" s="35"/>
      <c r="C39" s="33"/>
      <c r="D39" s="11" t="s">
        <v>29</v>
      </c>
      <c r="E39" s="8">
        <f>E45+E51+E57+E165+E135</f>
        <v>109138.5</v>
      </c>
      <c r="F39" s="8">
        <f>F45+F51+F57+F135</f>
        <v>132814.4</v>
      </c>
      <c r="G39" s="8">
        <f>G45+G51+G57+G165+G135</f>
        <v>76299.70000000001</v>
      </c>
      <c r="H39" s="8">
        <f>H45+H51+H57+H165+H135</f>
        <v>75197</v>
      </c>
      <c r="I39" s="8">
        <f>I45+I51+I57+I165+I135</f>
        <v>159602.65000000002</v>
      </c>
      <c r="J39" s="8">
        <f>SUM(E39:I39)</f>
        <v>553052.25</v>
      </c>
      <c r="K39" s="6"/>
    </row>
    <row r="40" spans="2:11" ht="15.75">
      <c r="B40" s="35"/>
      <c r="C40" s="33"/>
      <c r="D40" s="11" t="s">
        <v>30</v>
      </c>
      <c r="E40" s="8">
        <f>E46+E52+E58+E166+E136</f>
        <v>662416</v>
      </c>
      <c r="F40" s="8">
        <f>F46+F52+F58+F136+F166+F154</f>
        <v>749515.2</v>
      </c>
      <c r="G40" s="8">
        <f>G46+G52+G58+G136+G166+G154</f>
        <v>583792.1000000001</v>
      </c>
      <c r="H40" s="8">
        <f>H46+H52+H58+H136+H166+H154</f>
        <v>521008.69999999995</v>
      </c>
      <c r="I40" s="8">
        <f>I46+I52+I58+I136+I166+I154</f>
        <v>80797.4</v>
      </c>
      <c r="J40" s="8">
        <f>SUM(E40:I40)</f>
        <v>2597529.4</v>
      </c>
      <c r="K40" s="6"/>
    </row>
    <row r="41" spans="2:11" ht="15.75">
      <c r="B41" s="35"/>
      <c r="C41" s="33"/>
      <c r="D41" s="11" t="s">
        <v>31</v>
      </c>
      <c r="E41" s="8">
        <f>E47+E53+E59+E137+E167</f>
        <v>16967.1</v>
      </c>
      <c r="F41" s="8">
        <f>F47+F53+F59+F137+F167</f>
        <v>46383</v>
      </c>
      <c r="G41" s="8">
        <f>G47+G53+G59+G137+G167</f>
        <v>46162.600000000006</v>
      </c>
      <c r="H41" s="8">
        <f>H47+H53+H59+H137+H167</f>
        <v>46162.600000000006</v>
      </c>
      <c r="I41" s="8">
        <f>I47+I53+I59+I137+I167</f>
        <v>0</v>
      </c>
      <c r="J41" s="8">
        <f t="shared" si="1"/>
        <v>155675.30000000002</v>
      </c>
      <c r="K41" s="6"/>
    </row>
    <row r="42" spans="2:11" ht="15.75">
      <c r="B42" s="35"/>
      <c r="C42" s="33"/>
      <c r="D42" s="11" t="s">
        <v>32</v>
      </c>
      <c r="E42" s="8">
        <f aca="true" t="shared" si="4" ref="E42:I43">E48+E54+E60</f>
        <v>0</v>
      </c>
      <c r="F42" s="8">
        <f t="shared" si="4"/>
        <v>0</v>
      </c>
      <c r="G42" s="8">
        <f t="shared" si="4"/>
        <v>0</v>
      </c>
      <c r="H42" s="8">
        <f t="shared" si="4"/>
        <v>0</v>
      </c>
      <c r="I42" s="8">
        <f t="shared" si="4"/>
        <v>0</v>
      </c>
      <c r="J42" s="8">
        <f t="shared" si="1"/>
        <v>0</v>
      </c>
      <c r="K42" s="6"/>
    </row>
    <row r="43" spans="2:11" ht="15.75">
      <c r="B43" s="35"/>
      <c r="C43" s="34"/>
      <c r="D43" s="12" t="s">
        <v>33</v>
      </c>
      <c r="E43" s="8">
        <f t="shared" si="4"/>
        <v>0</v>
      </c>
      <c r="F43" s="8">
        <f t="shared" si="4"/>
        <v>0</v>
      </c>
      <c r="G43" s="8">
        <f t="shared" si="4"/>
        <v>0</v>
      </c>
      <c r="H43" s="8">
        <f t="shared" si="4"/>
        <v>0</v>
      </c>
      <c r="I43" s="8">
        <f t="shared" si="4"/>
        <v>0</v>
      </c>
      <c r="J43" s="8">
        <f t="shared" si="1"/>
        <v>0</v>
      </c>
      <c r="K43" s="6"/>
    </row>
    <row r="44" spans="2:11" ht="15.75">
      <c r="B44" s="36" t="s">
        <v>35</v>
      </c>
      <c r="C44" s="32" t="s">
        <v>7</v>
      </c>
      <c r="D44" s="11" t="s">
        <v>28</v>
      </c>
      <c r="E44" s="8">
        <f>E45+E46+E47+E48+E49</f>
        <v>5307.1</v>
      </c>
      <c r="F44" s="8">
        <f>F45+F46+F47+F48+F49</f>
        <v>5371</v>
      </c>
      <c r="G44" s="8">
        <f>G45+G46+G47+G48+G49</f>
        <v>6375.1</v>
      </c>
      <c r="H44" s="8">
        <f>H45+H46+H47+H48+H49</f>
        <v>6375.1</v>
      </c>
      <c r="I44" s="8">
        <f>I45+I46+I47+I48+I49</f>
        <v>5224.65</v>
      </c>
      <c r="J44" s="8">
        <f t="shared" si="1"/>
        <v>28652.950000000004</v>
      </c>
      <c r="K44" s="6"/>
    </row>
    <row r="45" spans="2:11" ht="15.75">
      <c r="B45" s="36"/>
      <c r="C45" s="33"/>
      <c r="D45" s="11" t="s">
        <v>29</v>
      </c>
      <c r="E45" s="8">
        <v>3158.6</v>
      </c>
      <c r="F45" s="8">
        <v>3429.2</v>
      </c>
      <c r="G45" s="8">
        <v>3933.3</v>
      </c>
      <c r="H45" s="8">
        <v>3933.3</v>
      </c>
      <c r="I45" s="8">
        <v>5224.65</v>
      </c>
      <c r="J45" s="8">
        <f t="shared" si="1"/>
        <v>19679.049999999996</v>
      </c>
      <c r="K45" s="6"/>
    </row>
    <row r="46" spans="2:11" ht="15.75">
      <c r="B46" s="36"/>
      <c r="C46" s="33"/>
      <c r="D46" s="11" t="s">
        <v>30</v>
      </c>
      <c r="E46" s="8">
        <v>2148.5</v>
      </c>
      <c r="F46" s="8">
        <v>1941.8</v>
      </c>
      <c r="G46" s="8">
        <v>2441.8</v>
      </c>
      <c r="H46" s="8">
        <v>2441.8</v>
      </c>
      <c r="I46" s="8"/>
      <c r="J46" s="8">
        <v>0</v>
      </c>
      <c r="K46" s="6"/>
    </row>
    <row r="47" spans="2:11" ht="15.75">
      <c r="B47" s="36"/>
      <c r="C47" s="33"/>
      <c r="D47" s="11" t="s">
        <v>31</v>
      </c>
      <c r="E47" s="8"/>
      <c r="F47" s="8"/>
      <c r="G47" s="8"/>
      <c r="H47" s="8"/>
      <c r="I47" s="8"/>
      <c r="J47" s="8">
        <v>0</v>
      </c>
      <c r="K47" s="6"/>
    </row>
    <row r="48" spans="2:11" ht="15.75">
      <c r="B48" s="36"/>
      <c r="C48" s="33"/>
      <c r="D48" s="11" t="s">
        <v>32</v>
      </c>
      <c r="E48" s="8"/>
      <c r="F48" s="8"/>
      <c r="G48" s="8"/>
      <c r="H48" s="8"/>
      <c r="I48" s="8"/>
      <c r="J48" s="8">
        <v>0</v>
      </c>
      <c r="K48" s="6"/>
    </row>
    <row r="49" spans="2:11" ht="15.75">
      <c r="B49" s="36"/>
      <c r="C49" s="34"/>
      <c r="D49" s="12" t="s">
        <v>33</v>
      </c>
      <c r="E49" s="8"/>
      <c r="F49" s="8"/>
      <c r="G49" s="8"/>
      <c r="H49" s="8"/>
      <c r="I49" s="8"/>
      <c r="J49" s="8">
        <v>0</v>
      </c>
      <c r="K49" s="6"/>
    </row>
    <row r="50" spans="2:11" ht="15.75">
      <c r="B50" s="36" t="s">
        <v>36</v>
      </c>
      <c r="C50" s="32" t="s">
        <v>7</v>
      </c>
      <c r="D50" s="11" t="s">
        <v>28</v>
      </c>
      <c r="E50" s="8">
        <f>E51+E52+E53+E54+E55</f>
        <v>34061.1</v>
      </c>
      <c r="F50" s="8">
        <f>F51+F52+F53+F54+F55</f>
        <v>37083.6</v>
      </c>
      <c r="G50" s="8">
        <f>G51+G52+G53+G54+G55</f>
        <v>32150.7</v>
      </c>
      <c r="H50" s="8">
        <f>H51+H52+H53+H54+H55</f>
        <v>31425.399999999998</v>
      </c>
      <c r="I50" s="8">
        <f>I51+I52+I53+I54+I55</f>
        <v>33997.9</v>
      </c>
      <c r="J50" s="8">
        <f>J51+J52</f>
        <v>168718.69999999998</v>
      </c>
      <c r="K50" s="6"/>
    </row>
    <row r="51" spans="2:11" ht="15.75">
      <c r="B51" s="36"/>
      <c r="C51" s="33"/>
      <c r="D51" s="11" t="s">
        <v>29</v>
      </c>
      <c r="E51" s="8">
        <v>21825.1</v>
      </c>
      <c r="F51" s="8">
        <v>24951.3</v>
      </c>
      <c r="G51" s="8">
        <v>20518.4</v>
      </c>
      <c r="H51" s="8">
        <v>19793.1</v>
      </c>
      <c r="I51" s="8">
        <v>33997.9</v>
      </c>
      <c r="J51" s="8">
        <f aca="true" t="shared" si="5" ref="J51:J187">SUM(E51:I51)</f>
        <v>121085.79999999999</v>
      </c>
      <c r="K51" s="6"/>
    </row>
    <row r="52" spans="2:11" ht="15.75">
      <c r="B52" s="36"/>
      <c r="C52" s="33"/>
      <c r="D52" s="11" t="s">
        <v>30</v>
      </c>
      <c r="E52" s="8">
        <v>12236</v>
      </c>
      <c r="F52" s="8">
        <v>12132.3</v>
      </c>
      <c r="G52" s="8">
        <v>11632.3</v>
      </c>
      <c r="H52" s="8">
        <v>11632.3</v>
      </c>
      <c r="I52" s="8"/>
      <c r="J52" s="8">
        <f t="shared" si="5"/>
        <v>47632.899999999994</v>
      </c>
      <c r="K52" s="6"/>
    </row>
    <row r="53" spans="2:11" ht="15.75">
      <c r="B53" s="36"/>
      <c r="C53" s="33"/>
      <c r="D53" s="11" t="s">
        <v>31</v>
      </c>
      <c r="E53" s="8"/>
      <c r="F53" s="8"/>
      <c r="G53" s="8"/>
      <c r="H53" s="8"/>
      <c r="I53" s="8"/>
      <c r="J53" s="8">
        <f t="shared" si="5"/>
        <v>0</v>
      </c>
      <c r="K53" s="6"/>
    </row>
    <row r="54" spans="2:11" ht="15.75">
      <c r="B54" s="36"/>
      <c r="C54" s="33"/>
      <c r="D54" s="11" t="s">
        <v>32</v>
      </c>
      <c r="E54" s="8"/>
      <c r="F54" s="8"/>
      <c r="G54" s="8"/>
      <c r="H54" s="8"/>
      <c r="I54" s="8"/>
      <c r="J54" s="8">
        <f t="shared" si="5"/>
        <v>0</v>
      </c>
      <c r="K54" s="6"/>
    </row>
    <row r="55" spans="2:11" ht="15.75">
      <c r="B55" s="36"/>
      <c r="C55" s="34"/>
      <c r="D55" s="12" t="s">
        <v>33</v>
      </c>
      <c r="E55" s="8"/>
      <c r="F55" s="8"/>
      <c r="G55" s="8"/>
      <c r="H55" s="8"/>
      <c r="I55" s="8"/>
      <c r="J55" s="8">
        <f t="shared" si="5"/>
        <v>0</v>
      </c>
      <c r="K55" s="6"/>
    </row>
    <row r="56" spans="2:11" ht="15.75">
      <c r="B56" s="36" t="s">
        <v>37</v>
      </c>
      <c r="C56" s="32" t="s">
        <v>7</v>
      </c>
      <c r="D56" s="11" t="s">
        <v>28</v>
      </c>
      <c r="E56" s="8">
        <f>E57+E58+E59+E60+E61</f>
        <v>729484.7</v>
      </c>
      <c r="F56" s="8">
        <f>F57+F58+F59+F60+F61</f>
        <v>855201.4</v>
      </c>
      <c r="G56" s="8">
        <f>G57+G58+G59+G60+G61</f>
        <v>630805.0000000001</v>
      </c>
      <c r="H56" s="8">
        <f>H57+H58+H59+H60+H61</f>
        <v>567644.2000000001</v>
      </c>
      <c r="I56" s="8">
        <f>I57+I58+I59+I60+I61</f>
        <v>174447</v>
      </c>
      <c r="J56" s="8">
        <f t="shared" si="5"/>
        <v>2957582.3000000003</v>
      </c>
      <c r="K56" s="6"/>
    </row>
    <row r="57" spans="2:11" ht="15.75">
      <c r="B57" s="36"/>
      <c r="C57" s="33"/>
      <c r="D57" s="11" t="s">
        <v>29</v>
      </c>
      <c r="E57" s="8">
        <f>E63+E69+E75+E81+E87+E93+E99+E105+E111+E117</f>
        <v>83574.7</v>
      </c>
      <c r="F57" s="8">
        <v>103099.1</v>
      </c>
      <c r="G57" s="8">
        <f aca="true" t="shared" si="6" ref="F57:I61">G63+G69+G75+G81+G87+G93+G99+G105+G111+G117</f>
        <v>50568.9</v>
      </c>
      <c r="H57" s="8">
        <f t="shared" si="6"/>
        <v>50191.5</v>
      </c>
      <c r="I57" s="8">
        <f t="shared" si="6"/>
        <v>120380.1</v>
      </c>
      <c r="J57" s="8">
        <f>J63+J69+J75+J75+J81+J87+J93+J99+J105+J111+J117+J123</f>
        <v>407744.2</v>
      </c>
      <c r="K57" s="6"/>
    </row>
    <row r="58" spans="2:11" ht="15.75">
      <c r="B58" s="36"/>
      <c r="C58" s="33"/>
      <c r="D58" s="11" t="s">
        <v>30</v>
      </c>
      <c r="E58" s="8">
        <f>E64+E70+E76+E82+E88+E94+E100+E106+E112+E118</f>
        <v>635030.6</v>
      </c>
      <c r="F58" s="8">
        <f>F76+F82+F88+F94+F100+F106+F118+F124+F130</f>
        <v>719643.4</v>
      </c>
      <c r="G58" s="8">
        <f t="shared" si="6"/>
        <v>547777.2000000001</v>
      </c>
      <c r="H58" s="8">
        <f t="shared" si="6"/>
        <v>484993.8</v>
      </c>
      <c r="I58" s="8">
        <f t="shared" si="6"/>
        <v>54066.9</v>
      </c>
      <c r="J58" s="8">
        <f>J64+J70+J76+J82+J88+J94++J100+J106+J112+J118+J124</f>
        <v>2440602.8000000003</v>
      </c>
      <c r="K58" s="6"/>
    </row>
    <row r="59" spans="2:11" ht="15.75">
      <c r="B59" s="36"/>
      <c r="C59" s="33"/>
      <c r="D59" s="11" t="s">
        <v>31</v>
      </c>
      <c r="E59" s="8">
        <f>E65+E71+E77+E83+E89+E95+E101+E107+E113+E119</f>
        <v>10879.4</v>
      </c>
      <c r="F59" s="8">
        <f t="shared" si="6"/>
        <v>32458.9</v>
      </c>
      <c r="G59" s="8">
        <f t="shared" si="6"/>
        <v>32458.9</v>
      </c>
      <c r="H59" s="8">
        <f t="shared" si="6"/>
        <v>32458.9</v>
      </c>
      <c r="I59" s="8">
        <f t="shared" si="6"/>
        <v>0</v>
      </c>
      <c r="J59" s="8">
        <f t="shared" si="5"/>
        <v>108256.1</v>
      </c>
      <c r="K59" s="6"/>
    </row>
    <row r="60" spans="2:11" ht="15.75">
      <c r="B60" s="36"/>
      <c r="C60" s="33"/>
      <c r="D60" s="11" t="s">
        <v>32</v>
      </c>
      <c r="E60" s="8">
        <f>E66+E72+E78+E84+E90+E96+E102+E108+E114+E120</f>
        <v>0</v>
      </c>
      <c r="F60" s="8">
        <f t="shared" si="6"/>
        <v>0</v>
      </c>
      <c r="G60" s="8">
        <f t="shared" si="6"/>
        <v>0</v>
      </c>
      <c r="H60" s="8">
        <f t="shared" si="6"/>
        <v>0</v>
      </c>
      <c r="I60" s="8">
        <f t="shared" si="6"/>
        <v>0</v>
      </c>
      <c r="J60" s="8">
        <f t="shared" si="5"/>
        <v>0</v>
      </c>
      <c r="K60" s="6"/>
    </row>
    <row r="61" spans="2:11" ht="15.75">
      <c r="B61" s="36"/>
      <c r="C61" s="34"/>
      <c r="D61" s="12" t="s">
        <v>33</v>
      </c>
      <c r="E61" s="8">
        <f>E67+E73+E79+E85+E91+E97+E103+E109+E115+E121</f>
        <v>0</v>
      </c>
      <c r="F61" s="8">
        <f t="shared" si="6"/>
        <v>0</v>
      </c>
      <c r="G61" s="8">
        <f t="shared" si="6"/>
        <v>0</v>
      </c>
      <c r="H61" s="8">
        <f t="shared" si="6"/>
        <v>0</v>
      </c>
      <c r="I61" s="8">
        <f t="shared" si="6"/>
        <v>0</v>
      </c>
      <c r="J61" s="8">
        <f t="shared" si="5"/>
        <v>0</v>
      </c>
      <c r="K61" s="6"/>
    </row>
    <row r="62" spans="2:11" ht="15.75">
      <c r="B62" s="37" t="s">
        <v>38</v>
      </c>
      <c r="C62" s="38" t="s">
        <v>39</v>
      </c>
      <c r="D62" s="11" t="s">
        <v>28</v>
      </c>
      <c r="E62" s="8">
        <f>E63+E64+E65+E66+E67</f>
        <v>729484.7</v>
      </c>
      <c r="F62" s="8">
        <f>F63+F64</f>
        <v>101712.2</v>
      </c>
      <c r="G62" s="8">
        <f>G63+G64</f>
        <v>49660.9</v>
      </c>
      <c r="H62" s="8">
        <f>H63+H64</f>
        <v>49533.1</v>
      </c>
      <c r="I62" s="8">
        <f>I63+I64+I65+I66+I67</f>
        <v>174447</v>
      </c>
      <c r="J62" s="8">
        <f t="shared" si="5"/>
        <v>1104837.9</v>
      </c>
      <c r="K62" s="6"/>
    </row>
    <row r="63" spans="2:11" ht="15.75">
      <c r="B63" s="37"/>
      <c r="C63" s="38"/>
      <c r="D63" s="11" t="s">
        <v>29</v>
      </c>
      <c r="E63" s="8">
        <v>83574.7</v>
      </c>
      <c r="F63" s="8">
        <v>101712.2</v>
      </c>
      <c r="G63" s="8">
        <v>49660.9</v>
      </c>
      <c r="H63" s="8">
        <v>49533.1</v>
      </c>
      <c r="I63" s="8">
        <v>120380.1</v>
      </c>
      <c r="J63" s="8">
        <f t="shared" si="5"/>
        <v>404861</v>
      </c>
      <c r="K63" s="6"/>
    </row>
    <row r="64" spans="2:11" ht="15.75">
      <c r="B64" s="37"/>
      <c r="C64" s="38"/>
      <c r="D64" s="11" t="s">
        <v>30</v>
      </c>
      <c r="E64" s="8">
        <v>635030.6</v>
      </c>
      <c r="F64" s="8">
        <v>0</v>
      </c>
      <c r="G64" s="8">
        <v>0</v>
      </c>
      <c r="H64" s="8">
        <v>0</v>
      </c>
      <c r="I64" s="8">
        <v>54066.9</v>
      </c>
      <c r="J64" s="8">
        <f t="shared" si="5"/>
        <v>689097.5</v>
      </c>
      <c r="K64" s="6"/>
    </row>
    <row r="65" spans="2:11" ht="15.75">
      <c r="B65" s="37"/>
      <c r="C65" s="38"/>
      <c r="D65" s="11" t="s">
        <v>31</v>
      </c>
      <c r="E65" s="8">
        <v>10879.4</v>
      </c>
      <c r="F65" s="8"/>
      <c r="G65" s="8"/>
      <c r="H65" s="8"/>
      <c r="I65" s="8"/>
      <c r="J65" s="8">
        <f t="shared" si="5"/>
        <v>10879.4</v>
      </c>
      <c r="K65" s="6"/>
    </row>
    <row r="66" spans="2:11" ht="15.75">
      <c r="B66" s="37"/>
      <c r="C66" s="38"/>
      <c r="D66" s="11" t="s">
        <v>32</v>
      </c>
      <c r="E66" s="8"/>
      <c r="F66" s="8"/>
      <c r="G66" s="8"/>
      <c r="H66" s="8"/>
      <c r="I66" s="8"/>
      <c r="J66" s="8">
        <f t="shared" si="5"/>
        <v>0</v>
      </c>
      <c r="K66" s="6"/>
    </row>
    <row r="67" spans="2:11" ht="15.75">
      <c r="B67" s="37"/>
      <c r="C67" s="38"/>
      <c r="D67" s="12" t="s">
        <v>33</v>
      </c>
      <c r="E67" s="8"/>
      <c r="F67" s="8"/>
      <c r="G67" s="8"/>
      <c r="H67" s="8"/>
      <c r="I67" s="8"/>
      <c r="J67" s="8">
        <f t="shared" si="5"/>
        <v>0</v>
      </c>
      <c r="K67" s="6"/>
    </row>
    <row r="68" spans="2:11" ht="15.75">
      <c r="B68" s="39" t="s">
        <v>40</v>
      </c>
      <c r="C68" s="38" t="s">
        <v>41</v>
      </c>
      <c r="D68" s="11" t="s">
        <v>28</v>
      </c>
      <c r="E68" s="8">
        <f>E69+E70+E71+E72+E73</f>
        <v>0</v>
      </c>
      <c r="F68" s="8">
        <f>F69+F70+F71+F72+F73</f>
        <v>32458.9</v>
      </c>
      <c r="G68" s="8">
        <f>G69+G70+G71+G72+G73</f>
        <v>32458.9</v>
      </c>
      <c r="H68" s="8">
        <f>H69+H70+H71+H72+H73</f>
        <v>32458.9</v>
      </c>
      <c r="I68" s="8">
        <f>I69+I70+I71+I72+I73</f>
        <v>0</v>
      </c>
      <c r="J68" s="8">
        <f t="shared" si="5"/>
        <v>97376.70000000001</v>
      </c>
      <c r="K68" s="6"/>
    </row>
    <row r="69" spans="2:11" ht="15.75">
      <c r="B69" s="40"/>
      <c r="C69" s="38"/>
      <c r="D69" s="11" t="s">
        <v>29</v>
      </c>
      <c r="E69" s="8"/>
      <c r="F69" s="8"/>
      <c r="G69" s="8"/>
      <c r="H69" s="8"/>
      <c r="I69" s="8"/>
      <c r="J69" s="8">
        <f t="shared" si="5"/>
        <v>0</v>
      </c>
      <c r="K69" s="6"/>
    </row>
    <row r="70" spans="2:11" ht="15.75">
      <c r="B70" s="40"/>
      <c r="C70" s="38"/>
      <c r="D70" s="11" t="s">
        <v>30</v>
      </c>
      <c r="E70" s="8"/>
      <c r="F70" s="8"/>
      <c r="G70" s="8"/>
      <c r="H70" s="8"/>
      <c r="I70" s="8"/>
      <c r="J70" s="8">
        <f t="shared" si="5"/>
        <v>0</v>
      </c>
      <c r="K70" s="6"/>
    </row>
    <row r="71" spans="2:11" ht="15.75">
      <c r="B71" s="40"/>
      <c r="C71" s="38"/>
      <c r="D71" s="11" t="s">
        <v>31</v>
      </c>
      <c r="E71" s="8">
        <v>0</v>
      </c>
      <c r="F71" s="8">
        <v>32458.9</v>
      </c>
      <c r="G71" s="8">
        <v>32458.9</v>
      </c>
      <c r="H71" s="8">
        <v>32458.9</v>
      </c>
      <c r="I71" s="13">
        <v>0</v>
      </c>
      <c r="J71" s="8">
        <f t="shared" si="5"/>
        <v>97376.70000000001</v>
      </c>
      <c r="K71" s="6"/>
    </row>
    <row r="72" spans="2:11" ht="15.75">
      <c r="B72" s="40"/>
      <c r="C72" s="38"/>
      <c r="D72" s="11" t="s">
        <v>32</v>
      </c>
      <c r="E72" s="8"/>
      <c r="F72" s="8"/>
      <c r="G72" s="8"/>
      <c r="H72" s="8"/>
      <c r="I72" s="8"/>
      <c r="J72" s="8">
        <f t="shared" si="5"/>
        <v>0</v>
      </c>
      <c r="K72" s="6"/>
    </row>
    <row r="73" spans="2:11" ht="15.75">
      <c r="B73" s="41"/>
      <c r="C73" s="38"/>
      <c r="D73" s="12" t="s">
        <v>33</v>
      </c>
      <c r="E73" s="8"/>
      <c r="F73" s="8"/>
      <c r="G73" s="8"/>
      <c r="H73" s="8"/>
      <c r="I73" s="8"/>
      <c r="J73" s="8">
        <f t="shared" si="5"/>
        <v>0</v>
      </c>
      <c r="K73" s="6"/>
    </row>
    <row r="74" spans="2:11" ht="15.75">
      <c r="B74" s="42" t="s">
        <v>42</v>
      </c>
      <c r="C74" s="42" t="s">
        <v>39</v>
      </c>
      <c r="D74" s="11" t="s">
        <v>28</v>
      </c>
      <c r="E74" s="8">
        <f>E75+E76+E77+E78+E79</f>
        <v>0</v>
      </c>
      <c r="F74" s="8">
        <f>F75+F76+F77+F78+F79</f>
        <v>185719.6</v>
      </c>
      <c r="G74" s="8">
        <f>G75+G76+G77+G78+G79</f>
        <v>146979.1</v>
      </c>
      <c r="H74" s="8">
        <f>H75+H76+H77+H78+H79</f>
        <v>130648.1</v>
      </c>
      <c r="I74" s="8">
        <f>I75+I76+I77+I78+I79</f>
        <v>0</v>
      </c>
      <c r="J74" s="8">
        <f t="shared" si="5"/>
        <v>463346.80000000005</v>
      </c>
      <c r="K74" s="6"/>
    </row>
    <row r="75" spans="2:11" ht="15.75">
      <c r="B75" s="43"/>
      <c r="C75" s="43"/>
      <c r="D75" s="11" t="s">
        <v>29</v>
      </c>
      <c r="E75" s="8"/>
      <c r="F75" s="8"/>
      <c r="G75" s="8"/>
      <c r="H75" s="8"/>
      <c r="I75" s="8"/>
      <c r="J75" s="8">
        <f t="shared" si="5"/>
        <v>0</v>
      </c>
      <c r="K75" s="6"/>
    </row>
    <row r="76" spans="2:11" ht="15.75">
      <c r="B76" s="43"/>
      <c r="C76" s="43"/>
      <c r="D76" s="11" t="s">
        <v>30</v>
      </c>
      <c r="E76" s="8">
        <v>0</v>
      </c>
      <c r="F76" s="8">
        <v>185719.6</v>
      </c>
      <c r="G76" s="8">
        <v>146979.1</v>
      </c>
      <c r="H76" s="8">
        <v>130648.1</v>
      </c>
      <c r="I76" s="13">
        <v>0</v>
      </c>
      <c r="J76" s="8">
        <f t="shared" si="5"/>
        <v>463346.80000000005</v>
      </c>
      <c r="K76" s="6"/>
    </row>
    <row r="77" spans="2:11" ht="15.75">
      <c r="B77" s="43"/>
      <c r="C77" s="43"/>
      <c r="D77" s="11" t="s">
        <v>31</v>
      </c>
      <c r="E77" s="8"/>
      <c r="F77" s="8"/>
      <c r="G77" s="8"/>
      <c r="H77" s="8"/>
      <c r="I77" s="8"/>
      <c r="J77" s="8">
        <f t="shared" si="5"/>
        <v>0</v>
      </c>
      <c r="K77" s="6"/>
    </row>
    <row r="78" spans="2:11" ht="15.75">
      <c r="B78" s="43"/>
      <c r="C78" s="43"/>
      <c r="D78" s="11" t="s">
        <v>32</v>
      </c>
      <c r="E78" s="8"/>
      <c r="F78" s="8"/>
      <c r="G78" s="8"/>
      <c r="H78" s="8"/>
      <c r="I78" s="8"/>
      <c r="J78" s="8">
        <f t="shared" si="5"/>
        <v>0</v>
      </c>
      <c r="K78" s="6"/>
    </row>
    <row r="79" spans="2:11" ht="15.75">
      <c r="B79" s="44"/>
      <c r="C79" s="44"/>
      <c r="D79" s="12" t="s">
        <v>33</v>
      </c>
      <c r="E79" s="8"/>
      <c r="F79" s="8"/>
      <c r="G79" s="8"/>
      <c r="H79" s="8"/>
      <c r="I79" s="8"/>
      <c r="J79" s="8">
        <f t="shared" si="5"/>
        <v>0</v>
      </c>
      <c r="K79" s="6"/>
    </row>
    <row r="80" spans="2:11" ht="15.75">
      <c r="B80" s="37" t="s">
        <v>43</v>
      </c>
      <c r="C80" s="38" t="s">
        <v>44</v>
      </c>
      <c r="D80" s="11" t="s">
        <v>28</v>
      </c>
      <c r="E80" s="8">
        <f>E81+E82+E83+E84+E85</f>
        <v>0</v>
      </c>
      <c r="F80" s="8">
        <f>F81+F82+F83+F84+F85</f>
        <v>515342.3</v>
      </c>
      <c r="G80" s="8">
        <f>G81+G82+G83+G84+G85</f>
        <v>388231.8</v>
      </c>
      <c r="H80" s="8">
        <f>H81+H82+H83+H84+H85</f>
        <v>345095</v>
      </c>
      <c r="I80" s="8">
        <f>I81+I82+I83+I84+I85</f>
        <v>0</v>
      </c>
      <c r="J80" s="8">
        <f t="shared" si="5"/>
        <v>1248669.1</v>
      </c>
      <c r="K80" s="6"/>
    </row>
    <row r="81" spans="2:11" ht="15.75">
      <c r="B81" s="37"/>
      <c r="C81" s="38"/>
      <c r="D81" s="11" t="s">
        <v>29</v>
      </c>
      <c r="E81" s="8"/>
      <c r="F81" s="8"/>
      <c r="G81" s="8"/>
      <c r="H81" s="8"/>
      <c r="I81" s="8"/>
      <c r="J81" s="8">
        <f t="shared" si="5"/>
        <v>0</v>
      </c>
      <c r="K81" s="6"/>
    </row>
    <row r="82" spans="2:11" ht="15.75">
      <c r="B82" s="37"/>
      <c r="C82" s="38"/>
      <c r="D82" s="11" t="s">
        <v>30</v>
      </c>
      <c r="E82" s="8">
        <v>0</v>
      </c>
      <c r="F82" s="8">
        <v>515342.3</v>
      </c>
      <c r="G82" s="8">
        <v>388231.8</v>
      </c>
      <c r="H82" s="8">
        <v>345095</v>
      </c>
      <c r="I82" s="13">
        <v>0</v>
      </c>
      <c r="J82" s="8">
        <f t="shared" si="5"/>
        <v>1248669.1</v>
      </c>
      <c r="K82" s="6"/>
    </row>
    <row r="83" spans="2:11" ht="15.75">
      <c r="B83" s="37"/>
      <c r="C83" s="38"/>
      <c r="D83" s="11" t="s">
        <v>31</v>
      </c>
      <c r="E83" s="8"/>
      <c r="F83" s="8"/>
      <c r="G83" s="8"/>
      <c r="H83" s="8"/>
      <c r="I83" s="8"/>
      <c r="J83" s="8">
        <f t="shared" si="5"/>
        <v>0</v>
      </c>
      <c r="K83" s="6"/>
    </row>
    <row r="84" spans="2:11" ht="15.75">
      <c r="B84" s="37"/>
      <c r="C84" s="38"/>
      <c r="D84" s="11" t="s">
        <v>32</v>
      </c>
      <c r="E84" s="8"/>
      <c r="F84" s="8"/>
      <c r="G84" s="8"/>
      <c r="H84" s="8"/>
      <c r="I84" s="8"/>
      <c r="J84" s="8">
        <f t="shared" si="5"/>
        <v>0</v>
      </c>
      <c r="K84" s="6"/>
    </row>
    <row r="85" spans="2:11" ht="15.75">
      <c r="B85" s="37"/>
      <c r="C85" s="38"/>
      <c r="D85" s="12" t="s">
        <v>33</v>
      </c>
      <c r="E85" s="8"/>
      <c r="F85" s="8"/>
      <c r="G85" s="8"/>
      <c r="H85" s="8"/>
      <c r="I85" s="8"/>
      <c r="J85" s="8">
        <f t="shared" si="5"/>
        <v>0</v>
      </c>
      <c r="K85" s="6"/>
    </row>
    <row r="86" spans="2:11" ht="15.75">
      <c r="B86" s="37" t="s">
        <v>45</v>
      </c>
      <c r="C86" s="38" t="s">
        <v>39</v>
      </c>
      <c r="D86" s="11" t="s">
        <v>28</v>
      </c>
      <c r="E86" s="8">
        <f>E87+E88+E89+E90+E91</f>
        <v>0</v>
      </c>
      <c r="F86" s="8">
        <f>F87+F88</f>
        <v>552.6</v>
      </c>
      <c r="G86" s="8">
        <f>G87+G88</f>
        <v>503.3</v>
      </c>
      <c r="H86" s="8">
        <f>H87+H88</f>
        <v>503.3</v>
      </c>
      <c r="I86" s="8">
        <f>I87+I88+I89+I90+I91</f>
        <v>0</v>
      </c>
      <c r="J86" s="8">
        <f t="shared" si="5"/>
        <v>1559.2</v>
      </c>
      <c r="K86" s="6"/>
    </row>
    <row r="87" spans="2:11" ht="15.75">
      <c r="B87" s="37"/>
      <c r="C87" s="38"/>
      <c r="D87" s="11" t="s">
        <v>29</v>
      </c>
      <c r="E87" s="8"/>
      <c r="F87" s="8"/>
      <c r="G87" s="8"/>
      <c r="H87" s="8"/>
      <c r="I87" s="8"/>
      <c r="J87" s="8">
        <f t="shared" si="5"/>
        <v>0</v>
      </c>
      <c r="K87" s="6"/>
    </row>
    <row r="88" spans="2:11" ht="15.75">
      <c r="B88" s="37"/>
      <c r="C88" s="38"/>
      <c r="D88" s="11" t="s">
        <v>30</v>
      </c>
      <c r="E88" s="8"/>
      <c r="F88" s="8">
        <v>552.6</v>
      </c>
      <c r="G88" s="8">
        <v>503.3</v>
      </c>
      <c r="H88" s="8">
        <v>503.3</v>
      </c>
      <c r="I88" s="8"/>
      <c r="J88" s="8">
        <f t="shared" si="5"/>
        <v>1559.2</v>
      </c>
      <c r="K88" s="6"/>
    </row>
    <row r="89" spans="2:11" ht="15.75">
      <c r="B89" s="37"/>
      <c r="C89" s="38"/>
      <c r="D89" s="11" t="s">
        <v>31</v>
      </c>
      <c r="E89" s="8"/>
      <c r="F89" s="8"/>
      <c r="G89" s="8"/>
      <c r="H89" s="8"/>
      <c r="I89" s="8"/>
      <c r="J89" s="8">
        <f t="shared" si="5"/>
        <v>0</v>
      </c>
      <c r="K89" s="6"/>
    </row>
    <row r="90" spans="2:11" ht="15.75">
      <c r="B90" s="37"/>
      <c r="C90" s="38"/>
      <c r="D90" s="11" t="s">
        <v>32</v>
      </c>
      <c r="E90" s="8"/>
      <c r="F90" s="8"/>
      <c r="G90" s="8"/>
      <c r="H90" s="8"/>
      <c r="I90" s="8"/>
      <c r="J90" s="8">
        <f t="shared" si="5"/>
        <v>0</v>
      </c>
      <c r="K90" s="6"/>
    </row>
    <row r="91" spans="2:11" ht="15.75">
      <c r="B91" s="37"/>
      <c r="C91" s="38"/>
      <c r="D91" s="12" t="s">
        <v>33</v>
      </c>
      <c r="E91" s="8"/>
      <c r="F91" s="8"/>
      <c r="G91" s="8"/>
      <c r="H91" s="8"/>
      <c r="I91" s="8"/>
      <c r="J91" s="8">
        <f t="shared" si="5"/>
        <v>0</v>
      </c>
      <c r="K91" s="6"/>
    </row>
    <row r="92" spans="2:11" ht="15.75">
      <c r="B92" s="39" t="s">
        <v>46</v>
      </c>
      <c r="C92" s="38" t="s">
        <v>39</v>
      </c>
      <c r="D92" s="11" t="s">
        <v>28</v>
      </c>
      <c r="E92" s="8"/>
      <c r="F92" s="8">
        <f>F93+F94</f>
        <v>1815.1999999999998</v>
      </c>
      <c r="G92" s="8">
        <v>1816</v>
      </c>
      <c r="H92" s="8">
        <v>1816</v>
      </c>
      <c r="I92" s="8"/>
      <c r="J92" s="8">
        <f t="shared" si="5"/>
        <v>5447.2</v>
      </c>
      <c r="K92" s="6"/>
    </row>
    <row r="93" spans="2:11" ht="15.75">
      <c r="B93" s="45"/>
      <c r="C93" s="38"/>
      <c r="D93" s="11" t="s">
        <v>29</v>
      </c>
      <c r="E93" s="8"/>
      <c r="F93" s="8">
        <v>127.1</v>
      </c>
      <c r="G93" s="8">
        <v>127.1</v>
      </c>
      <c r="H93" s="8">
        <v>127.1</v>
      </c>
      <c r="I93" s="8"/>
      <c r="J93" s="8">
        <f t="shared" si="5"/>
        <v>381.29999999999995</v>
      </c>
      <c r="K93" s="6"/>
    </row>
    <row r="94" spans="2:11" ht="15.75">
      <c r="B94" s="45"/>
      <c r="C94" s="38"/>
      <c r="D94" s="11" t="s">
        <v>30</v>
      </c>
      <c r="E94" s="8"/>
      <c r="F94" s="8">
        <v>1688.1</v>
      </c>
      <c r="G94" s="8">
        <v>1688.9</v>
      </c>
      <c r="H94" s="8">
        <v>1688.9</v>
      </c>
      <c r="I94" s="8"/>
      <c r="J94" s="8">
        <f t="shared" si="5"/>
        <v>5065.9</v>
      </c>
      <c r="K94" s="6"/>
    </row>
    <row r="95" spans="2:11" ht="15.75">
      <c r="B95" s="45"/>
      <c r="C95" s="38"/>
      <c r="D95" s="11" t="s">
        <v>31</v>
      </c>
      <c r="E95" s="8"/>
      <c r="F95" s="8"/>
      <c r="G95" s="8"/>
      <c r="H95" s="8"/>
      <c r="I95" s="8"/>
      <c r="J95" s="8">
        <f t="shared" si="5"/>
        <v>0</v>
      </c>
      <c r="K95" s="6"/>
    </row>
    <row r="96" spans="2:11" ht="15.75">
      <c r="B96" s="45"/>
      <c r="C96" s="38"/>
      <c r="D96" s="11" t="s">
        <v>32</v>
      </c>
      <c r="E96" s="8"/>
      <c r="F96" s="8"/>
      <c r="G96" s="8"/>
      <c r="H96" s="8"/>
      <c r="I96" s="8"/>
      <c r="J96" s="8">
        <f t="shared" si="5"/>
        <v>0</v>
      </c>
      <c r="K96" s="6"/>
    </row>
    <row r="97" spans="2:11" ht="15.75">
      <c r="B97" s="46"/>
      <c r="C97" s="38"/>
      <c r="D97" s="12" t="s">
        <v>33</v>
      </c>
      <c r="E97" s="8"/>
      <c r="F97" s="8"/>
      <c r="G97" s="8"/>
      <c r="H97" s="8"/>
      <c r="I97" s="8"/>
      <c r="J97" s="8">
        <f t="shared" si="5"/>
        <v>0</v>
      </c>
      <c r="K97" s="6"/>
    </row>
    <row r="98" spans="2:11" ht="15.75">
      <c r="B98" s="39" t="s">
        <v>47</v>
      </c>
      <c r="C98" s="38" t="s">
        <v>41</v>
      </c>
      <c r="D98" s="11" t="s">
        <v>28</v>
      </c>
      <c r="E98" s="8"/>
      <c r="F98" s="8">
        <f>F99+F100</f>
        <v>2462.5</v>
      </c>
      <c r="G98" s="8">
        <f>G99+G100</f>
        <v>2752.3999999999996</v>
      </c>
      <c r="H98" s="8">
        <f>H99+H100</f>
        <v>2628.2</v>
      </c>
      <c r="I98" s="8"/>
      <c r="J98" s="8">
        <f t="shared" si="5"/>
        <v>7843.099999999999</v>
      </c>
      <c r="K98" s="6"/>
    </row>
    <row r="99" spans="2:11" ht="15.75">
      <c r="B99" s="45"/>
      <c r="C99" s="38"/>
      <c r="D99" s="11" t="s">
        <v>29</v>
      </c>
      <c r="E99" s="8"/>
      <c r="F99" s="8">
        <v>173.7</v>
      </c>
      <c r="G99" s="8">
        <v>192.7</v>
      </c>
      <c r="H99" s="8">
        <v>184</v>
      </c>
      <c r="I99" s="8"/>
      <c r="J99" s="8">
        <f t="shared" si="5"/>
        <v>550.4</v>
      </c>
      <c r="K99" s="6"/>
    </row>
    <row r="100" spans="2:11" ht="15.75">
      <c r="B100" s="45"/>
      <c r="C100" s="38"/>
      <c r="D100" s="11" t="s">
        <v>30</v>
      </c>
      <c r="E100" s="8"/>
      <c r="F100" s="8">
        <v>2288.8</v>
      </c>
      <c r="G100" s="8">
        <v>2559.7</v>
      </c>
      <c r="H100" s="8">
        <v>2444.2</v>
      </c>
      <c r="I100" s="8"/>
      <c r="J100" s="8">
        <f t="shared" si="5"/>
        <v>7292.7</v>
      </c>
      <c r="K100" s="6"/>
    </row>
    <row r="101" spans="2:11" ht="15.75">
      <c r="B101" s="45"/>
      <c r="C101" s="38"/>
      <c r="D101" s="11" t="s">
        <v>31</v>
      </c>
      <c r="E101" s="8"/>
      <c r="F101" s="8"/>
      <c r="G101" s="8"/>
      <c r="H101" s="8"/>
      <c r="I101" s="8"/>
      <c r="J101" s="8">
        <f t="shared" si="5"/>
        <v>0</v>
      </c>
      <c r="K101" s="6"/>
    </row>
    <row r="102" spans="2:11" ht="15.75">
      <c r="B102" s="45"/>
      <c r="C102" s="38"/>
      <c r="D102" s="11" t="s">
        <v>32</v>
      </c>
      <c r="E102" s="8"/>
      <c r="F102" s="8"/>
      <c r="G102" s="8"/>
      <c r="H102" s="8"/>
      <c r="I102" s="8"/>
      <c r="J102" s="8">
        <f t="shared" si="5"/>
        <v>0</v>
      </c>
      <c r="K102" s="6"/>
    </row>
    <row r="103" spans="2:11" ht="15.75">
      <c r="B103" s="46"/>
      <c r="C103" s="38"/>
      <c r="D103" s="12" t="s">
        <v>33</v>
      </c>
      <c r="E103" s="8"/>
      <c r="F103" s="8"/>
      <c r="G103" s="8"/>
      <c r="H103" s="8"/>
      <c r="I103" s="8"/>
      <c r="J103" s="8">
        <f t="shared" si="5"/>
        <v>0</v>
      </c>
      <c r="K103" s="6"/>
    </row>
    <row r="104" spans="2:11" ht="15.75">
      <c r="B104" s="39" t="s">
        <v>48</v>
      </c>
      <c r="C104" s="38" t="s">
        <v>41</v>
      </c>
      <c r="D104" s="11" t="s">
        <v>28</v>
      </c>
      <c r="E104" s="8"/>
      <c r="F104" s="8">
        <f>F105+F106</f>
        <v>6380.7</v>
      </c>
      <c r="G104" s="8">
        <f>G105+G106</f>
        <v>5049</v>
      </c>
      <c r="H104" s="8">
        <f>H105+H106</f>
        <v>4961.6</v>
      </c>
      <c r="I104" s="8"/>
      <c r="J104" s="8">
        <f t="shared" si="5"/>
        <v>16391.300000000003</v>
      </c>
      <c r="K104" s="6"/>
    </row>
    <row r="105" spans="2:11" ht="15.75">
      <c r="B105" s="45"/>
      <c r="C105" s="38"/>
      <c r="D105" s="11" t="s">
        <v>29</v>
      </c>
      <c r="E105" s="8"/>
      <c r="F105" s="8">
        <v>440.8</v>
      </c>
      <c r="G105" s="8">
        <v>353.4</v>
      </c>
      <c r="H105" s="8">
        <v>347.3</v>
      </c>
      <c r="I105" s="8"/>
      <c r="J105" s="8">
        <f t="shared" si="5"/>
        <v>1141.5</v>
      </c>
      <c r="K105" s="6"/>
    </row>
    <row r="106" spans="2:11" ht="15.75">
      <c r="B106" s="45"/>
      <c r="C106" s="38"/>
      <c r="D106" s="11" t="s">
        <v>30</v>
      </c>
      <c r="E106" s="8"/>
      <c r="F106" s="8">
        <v>5939.9</v>
      </c>
      <c r="G106" s="8">
        <v>4695.6</v>
      </c>
      <c r="H106" s="8">
        <v>4614.3</v>
      </c>
      <c r="I106" s="8"/>
      <c r="J106" s="8">
        <f t="shared" si="5"/>
        <v>15249.8</v>
      </c>
      <c r="K106" s="6"/>
    </row>
    <row r="107" spans="2:11" ht="15.75">
      <c r="B107" s="45"/>
      <c r="C107" s="38"/>
      <c r="D107" s="11" t="s">
        <v>31</v>
      </c>
      <c r="E107" s="8"/>
      <c r="F107" s="8"/>
      <c r="G107" s="8"/>
      <c r="H107" s="8"/>
      <c r="I107" s="8"/>
      <c r="J107" s="8">
        <f t="shared" si="5"/>
        <v>0</v>
      </c>
      <c r="K107" s="6"/>
    </row>
    <row r="108" spans="2:11" ht="15.75">
      <c r="B108" s="45"/>
      <c r="C108" s="38"/>
      <c r="D108" s="11" t="s">
        <v>32</v>
      </c>
      <c r="E108" s="8"/>
      <c r="F108" s="8"/>
      <c r="G108" s="8"/>
      <c r="H108" s="8"/>
      <c r="I108" s="8"/>
      <c r="J108" s="8">
        <f t="shared" si="5"/>
        <v>0</v>
      </c>
      <c r="K108" s="6"/>
    </row>
    <row r="109" spans="2:11" ht="15.75">
      <c r="B109" s="46"/>
      <c r="C109" s="38"/>
      <c r="D109" s="12" t="s">
        <v>33</v>
      </c>
      <c r="E109" s="8"/>
      <c r="F109" s="8"/>
      <c r="G109" s="8"/>
      <c r="H109" s="8"/>
      <c r="I109" s="8"/>
      <c r="J109" s="8">
        <f t="shared" si="5"/>
        <v>0</v>
      </c>
      <c r="K109" s="6"/>
    </row>
    <row r="110" spans="2:11" ht="15.75">
      <c r="B110" s="39" t="s">
        <v>49</v>
      </c>
      <c r="C110" s="38" t="s">
        <v>39</v>
      </c>
      <c r="D110" s="11" t="s">
        <v>28</v>
      </c>
      <c r="E110" s="8"/>
      <c r="F110" s="8">
        <v>0</v>
      </c>
      <c r="G110" s="8">
        <f>G111+G112</f>
        <v>3353.6000000000004</v>
      </c>
      <c r="H110" s="8">
        <f>H111+H112</f>
        <v>0</v>
      </c>
      <c r="I110" s="8"/>
      <c r="J110" s="8">
        <f t="shared" si="5"/>
        <v>3353.6000000000004</v>
      </c>
      <c r="K110" s="6"/>
    </row>
    <row r="111" spans="2:11" ht="15.75">
      <c r="B111" s="45"/>
      <c r="C111" s="38"/>
      <c r="D111" s="11" t="s">
        <v>29</v>
      </c>
      <c r="E111" s="8"/>
      <c r="F111" s="8">
        <v>0</v>
      </c>
      <c r="G111" s="8">
        <v>234.8</v>
      </c>
      <c r="H111" s="8">
        <v>0</v>
      </c>
      <c r="I111" s="8"/>
      <c r="J111" s="8">
        <f t="shared" si="5"/>
        <v>234.8</v>
      </c>
      <c r="K111" s="6"/>
    </row>
    <row r="112" spans="2:11" ht="15.75">
      <c r="B112" s="45"/>
      <c r="C112" s="38"/>
      <c r="D112" s="11" t="s">
        <v>30</v>
      </c>
      <c r="E112" s="8"/>
      <c r="F112" s="8">
        <v>0</v>
      </c>
      <c r="G112" s="8">
        <v>3118.8</v>
      </c>
      <c r="H112" s="8">
        <v>0</v>
      </c>
      <c r="I112" s="8"/>
      <c r="J112" s="8">
        <f t="shared" si="5"/>
        <v>3118.8</v>
      </c>
      <c r="K112" s="6"/>
    </row>
    <row r="113" spans="2:11" ht="15.75">
      <c r="B113" s="45"/>
      <c r="C113" s="38"/>
      <c r="D113" s="11" t="s">
        <v>31</v>
      </c>
      <c r="E113" s="8"/>
      <c r="F113" s="8"/>
      <c r="G113" s="8"/>
      <c r="H113" s="8"/>
      <c r="I113" s="8"/>
      <c r="J113" s="8">
        <f t="shared" si="5"/>
        <v>0</v>
      </c>
      <c r="K113" s="6"/>
    </row>
    <row r="114" spans="2:11" ht="15.75">
      <c r="B114" s="45"/>
      <c r="C114" s="38"/>
      <c r="D114" s="11" t="s">
        <v>32</v>
      </c>
      <c r="E114" s="8"/>
      <c r="F114" s="8"/>
      <c r="G114" s="8"/>
      <c r="H114" s="8"/>
      <c r="I114" s="8"/>
      <c r="J114" s="8">
        <f t="shared" si="5"/>
        <v>0</v>
      </c>
      <c r="K114" s="6"/>
    </row>
    <row r="115" spans="2:11" ht="15.75">
      <c r="B115" s="46"/>
      <c r="C115" s="38"/>
      <c r="D115" s="12" t="s">
        <v>33</v>
      </c>
      <c r="E115" s="8"/>
      <c r="F115" s="8"/>
      <c r="G115" s="8"/>
      <c r="H115" s="8"/>
      <c r="I115" s="8"/>
      <c r="J115" s="8">
        <f t="shared" si="5"/>
        <v>0</v>
      </c>
      <c r="K115" s="6"/>
    </row>
    <row r="116" spans="2:11" ht="15.75">
      <c r="B116" s="39" t="s">
        <v>50</v>
      </c>
      <c r="C116" s="38" t="s">
        <v>39</v>
      </c>
      <c r="D116" s="11" t="s">
        <v>28</v>
      </c>
      <c r="E116" s="8"/>
      <c r="F116" s="8">
        <f>F117+F118</f>
        <v>4278.2</v>
      </c>
      <c r="G116" s="8">
        <v>0</v>
      </c>
      <c r="H116" s="8">
        <v>0</v>
      </c>
      <c r="I116" s="8"/>
      <c r="J116" s="8">
        <f t="shared" si="5"/>
        <v>4278.2</v>
      </c>
      <c r="K116" s="6"/>
    </row>
    <row r="117" spans="2:11" ht="15.75">
      <c r="B117" s="45"/>
      <c r="C117" s="38"/>
      <c r="D117" s="11" t="s">
        <v>29</v>
      </c>
      <c r="E117" s="8"/>
      <c r="F117" s="8">
        <v>330.2</v>
      </c>
      <c r="G117" s="8">
        <v>0</v>
      </c>
      <c r="H117" s="8">
        <v>0</v>
      </c>
      <c r="I117" s="8"/>
      <c r="J117" s="8">
        <f t="shared" si="5"/>
        <v>330.2</v>
      </c>
      <c r="K117" s="6"/>
    </row>
    <row r="118" spans="2:11" ht="15.75">
      <c r="B118" s="45"/>
      <c r="C118" s="38"/>
      <c r="D118" s="11" t="s">
        <v>30</v>
      </c>
      <c r="E118" s="8"/>
      <c r="F118" s="8">
        <v>3948</v>
      </c>
      <c r="G118" s="8">
        <v>0</v>
      </c>
      <c r="H118" s="8">
        <v>0</v>
      </c>
      <c r="I118" s="8"/>
      <c r="J118" s="8">
        <f t="shared" si="5"/>
        <v>3948</v>
      </c>
      <c r="K118" s="6"/>
    </row>
    <row r="119" spans="2:11" ht="15.75">
      <c r="B119" s="45"/>
      <c r="C119" s="38"/>
      <c r="D119" s="11" t="s">
        <v>31</v>
      </c>
      <c r="E119" s="8"/>
      <c r="F119" s="8"/>
      <c r="G119" s="8"/>
      <c r="H119" s="8"/>
      <c r="I119" s="8"/>
      <c r="J119" s="8">
        <f t="shared" si="5"/>
        <v>0</v>
      </c>
      <c r="K119" s="6"/>
    </row>
    <row r="120" spans="2:11" ht="15.75">
      <c r="B120" s="45"/>
      <c r="C120" s="38"/>
      <c r="D120" s="11" t="s">
        <v>32</v>
      </c>
      <c r="E120" s="8"/>
      <c r="F120" s="8"/>
      <c r="G120" s="8"/>
      <c r="H120" s="8"/>
      <c r="I120" s="8"/>
      <c r="J120" s="8">
        <f t="shared" si="5"/>
        <v>0</v>
      </c>
      <c r="K120" s="6"/>
    </row>
    <row r="121" spans="2:11" ht="15.75">
      <c r="B121" s="46"/>
      <c r="C121" s="38"/>
      <c r="D121" s="12" t="s">
        <v>33</v>
      </c>
      <c r="E121" s="8"/>
      <c r="F121" s="8"/>
      <c r="G121" s="8"/>
      <c r="H121" s="8"/>
      <c r="I121" s="8"/>
      <c r="J121" s="8">
        <f t="shared" si="5"/>
        <v>0</v>
      </c>
      <c r="K121" s="6"/>
    </row>
    <row r="122" spans="2:11" ht="15.75">
      <c r="B122" s="50" t="s">
        <v>99</v>
      </c>
      <c r="C122" s="38" t="s">
        <v>39</v>
      </c>
      <c r="D122" s="11" t="s">
        <v>28</v>
      </c>
      <c r="E122" s="8"/>
      <c r="F122" s="8">
        <f>SUM(F123:F127)</f>
        <v>3500</v>
      </c>
      <c r="G122" s="8"/>
      <c r="H122" s="8"/>
      <c r="I122" s="8"/>
      <c r="J122" s="8">
        <f>SUM(J123:J127)</f>
        <v>3500</v>
      </c>
      <c r="K122" s="6"/>
    </row>
    <row r="123" spans="2:11" ht="15.75">
      <c r="B123" s="51"/>
      <c r="C123" s="38"/>
      <c r="D123" s="11" t="s">
        <v>29</v>
      </c>
      <c r="E123" s="8"/>
      <c r="F123" s="8">
        <v>245</v>
      </c>
      <c r="G123" s="8"/>
      <c r="H123" s="8"/>
      <c r="I123" s="8"/>
      <c r="J123" s="8">
        <v>245</v>
      </c>
      <c r="K123" s="6"/>
    </row>
    <row r="124" spans="2:11" ht="15.75">
      <c r="B124" s="51"/>
      <c r="C124" s="38"/>
      <c r="D124" s="11" t="s">
        <v>30</v>
      </c>
      <c r="E124" s="8"/>
      <c r="F124" s="8">
        <v>3255</v>
      </c>
      <c r="G124" s="8"/>
      <c r="H124" s="8"/>
      <c r="I124" s="8"/>
      <c r="J124" s="8">
        <v>3255</v>
      </c>
      <c r="K124" s="6"/>
    </row>
    <row r="125" spans="2:11" ht="15.75">
      <c r="B125" s="51"/>
      <c r="C125" s="38"/>
      <c r="D125" s="11" t="s">
        <v>31</v>
      </c>
      <c r="E125" s="8"/>
      <c r="F125" s="8"/>
      <c r="G125" s="8"/>
      <c r="H125" s="8"/>
      <c r="I125" s="8"/>
      <c r="J125" s="8"/>
      <c r="K125" s="6"/>
    </row>
    <row r="126" spans="2:11" ht="15.75">
      <c r="B126" s="51"/>
      <c r="C126" s="38"/>
      <c r="D126" s="11" t="s">
        <v>32</v>
      </c>
      <c r="E126" s="8"/>
      <c r="F126" s="8"/>
      <c r="G126" s="8"/>
      <c r="H126" s="8"/>
      <c r="I126" s="8"/>
      <c r="J126" s="8"/>
      <c r="K126" s="6"/>
    </row>
    <row r="127" spans="2:11" ht="15.75">
      <c r="B127" s="52"/>
      <c r="C127" s="38"/>
      <c r="D127" s="12" t="s">
        <v>33</v>
      </c>
      <c r="E127" s="8"/>
      <c r="F127" s="8"/>
      <c r="G127" s="8"/>
      <c r="H127" s="8"/>
      <c r="I127" s="8"/>
      <c r="J127" s="8"/>
      <c r="K127" s="6"/>
    </row>
    <row r="128" spans="2:11" ht="15.75">
      <c r="B128" s="53" t="s">
        <v>104</v>
      </c>
      <c r="C128" s="38" t="s">
        <v>39</v>
      </c>
      <c r="D128" s="11" t="s">
        <v>28</v>
      </c>
      <c r="E128" s="8"/>
      <c r="F128" s="8">
        <f>SUM(F129:F130)</f>
        <v>979.1</v>
      </c>
      <c r="G128" s="8"/>
      <c r="H128" s="8"/>
      <c r="I128" s="8"/>
      <c r="J128" s="8">
        <v>979.1</v>
      </c>
      <c r="K128" s="6"/>
    </row>
    <row r="129" spans="2:11" ht="15.75">
      <c r="B129" s="54"/>
      <c r="C129" s="38"/>
      <c r="D129" s="11" t="s">
        <v>29</v>
      </c>
      <c r="E129" s="8"/>
      <c r="F129" s="8">
        <v>70</v>
      </c>
      <c r="G129" s="8"/>
      <c r="H129" s="8"/>
      <c r="I129" s="8"/>
      <c r="J129" s="8">
        <v>70</v>
      </c>
      <c r="K129" s="6"/>
    </row>
    <row r="130" spans="2:11" ht="15.75">
      <c r="B130" s="54"/>
      <c r="C130" s="38"/>
      <c r="D130" s="11" t="s">
        <v>30</v>
      </c>
      <c r="E130" s="8"/>
      <c r="F130" s="8">
        <v>909.1</v>
      </c>
      <c r="G130" s="8"/>
      <c r="H130" s="8"/>
      <c r="I130" s="8"/>
      <c r="J130" s="8">
        <v>909.1</v>
      </c>
      <c r="K130" s="6"/>
    </row>
    <row r="131" spans="2:11" ht="15.75">
      <c r="B131" s="54"/>
      <c r="C131" s="38"/>
      <c r="D131" s="11" t="s">
        <v>31</v>
      </c>
      <c r="E131" s="8"/>
      <c r="F131" s="8"/>
      <c r="G131" s="8"/>
      <c r="H131" s="8"/>
      <c r="I131" s="8"/>
      <c r="J131" s="8"/>
      <c r="K131" s="6"/>
    </row>
    <row r="132" spans="2:11" ht="15.75">
      <c r="B132" s="54"/>
      <c r="C132" s="38"/>
      <c r="D132" s="11" t="s">
        <v>32</v>
      </c>
      <c r="E132" s="8"/>
      <c r="F132" s="8"/>
      <c r="G132" s="8"/>
      <c r="H132" s="8"/>
      <c r="I132" s="8"/>
      <c r="J132" s="8"/>
      <c r="K132" s="6"/>
    </row>
    <row r="133" spans="2:11" ht="15.75">
      <c r="B133" s="55"/>
      <c r="C133" s="38"/>
      <c r="D133" s="12" t="s">
        <v>33</v>
      </c>
      <c r="E133" s="8"/>
      <c r="F133" s="8"/>
      <c r="G133" s="8"/>
      <c r="H133" s="8"/>
      <c r="I133" s="8"/>
      <c r="J133" s="8"/>
      <c r="K133" s="6"/>
    </row>
    <row r="134" spans="2:11" ht="15.75">
      <c r="B134" s="47" t="s">
        <v>51</v>
      </c>
      <c r="C134" s="47" t="s">
        <v>7</v>
      </c>
      <c r="D134" s="11" t="s">
        <v>28</v>
      </c>
      <c r="E134" s="8">
        <f>E135+E136+E137+E138+E139</f>
        <v>8286.1</v>
      </c>
      <c r="F134" s="8">
        <f>F135+F136+F137+F138+F139</f>
        <v>19067.9</v>
      </c>
      <c r="G134" s="8">
        <f>G135+G136+G137+G138+G139</f>
        <v>19550.6</v>
      </c>
      <c r="H134" s="8">
        <f>H135+H136+H137+H138+H139</f>
        <v>19550.6</v>
      </c>
      <c r="I134" s="8">
        <f>I135+I136+I137+I138+I139</f>
        <v>0</v>
      </c>
      <c r="J134" s="8">
        <f t="shared" si="5"/>
        <v>66455.2</v>
      </c>
      <c r="K134" s="6"/>
    </row>
    <row r="135" spans="2:11" ht="15.75">
      <c r="B135" s="48"/>
      <c r="C135" s="48"/>
      <c r="D135" s="11" t="s">
        <v>29</v>
      </c>
      <c r="E135" s="8">
        <v>580.1</v>
      </c>
      <c r="F135" s="8">
        <f>F141+F147</f>
        <v>1334.8</v>
      </c>
      <c r="G135" s="8">
        <f aca="true" t="shared" si="7" ref="G135:I137">G141+G147</f>
        <v>1279.1</v>
      </c>
      <c r="H135" s="8">
        <f t="shared" si="7"/>
        <v>1279.1</v>
      </c>
      <c r="I135" s="8">
        <f t="shared" si="7"/>
        <v>0</v>
      </c>
      <c r="J135" s="8">
        <f t="shared" si="5"/>
        <v>4473.1</v>
      </c>
      <c r="K135" s="6"/>
    </row>
    <row r="136" spans="2:11" ht="15.75">
      <c r="B136" s="48"/>
      <c r="C136" s="48"/>
      <c r="D136" s="11" t="s">
        <v>30</v>
      </c>
      <c r="E136" s="8">
        <v>1618.3</v>
      </c>
      <c r="F136" s="8">
        <f>F142+F148</f>
        <v>3809</v>
      </c>
      <c r="G136" s="8">
        <f t="shared" si="7"/>
        <v>4567.8</v>
      </c>
      <c r="H136" s="8">
        <f t="shared" si="7"/>
        <v>4567.8</v>
      </c>
      <c r="I136" s="8">
        <f t="shared" si="7"/>
        <v>0</v>
      </c>
      <c r="J136" s="8">
        <f t="shared" si="5"/>
        <v>14562.900000000001</v>
      </c>
      <c r="K136" s="6"/>
    </row>
    <row r="137" spans="2:11" ht="15.75">
      <c r="B137" s="48"/>
      <c r="C137" s="48"/>
      <c r="D137" s="11" t="s">
        <v>31</v>
      </c>
      <c r="E137" s="8">
        <v>6087.7</v>
      </c>
      <c r="F137" s="8">
        <f>F143+F149</f>
        <v>13924.1</v>
      </c>
      <c r="G137" s="8">
        <f t="shared" si="7"/>
        <v>13703.7</v>
      </c>
      <c r="H137" s="8">
        <f t="shared" si="7"/>
        <v>13703.7</v>
      </c>
      <c r="I137" s="8">
        <f t="shared" si="7"/>
        <v>0</v>
      </c>
      <c r="J137" s="8">
        <f t="shared" si="5"/>
        <v>47419.2</v>
      </c>
      <c r="K137" s="6"/>
    </row>
    <row r="138" spans="2:11" ht="15.75">
      <c r="B138" s="48"/>
      <c r="C138" s="48"/>
      <c r="D138" s="11" t="s">
        <v>32</v>
      </c>
      <c r="E138" s="8"/>
      <c r="F138" s="8"/>
      <c r="G138" s="8"/>
      <c r="H138" s="8"/>
      <c r="I138" s="8"/>
      <c r="J138" s="8">
        <f t="shared" si="5"/>
        <v>0</v>
      </c>
      <c r="K138" s="6"/>
    </row>
    <row r="139" spans="2:11" ht="15.75">
      <c r="B139" s="49"/>
      <c r="C139" s="49"/>
      <c r="D139" s="12" t="s">
        <v>33</v>
      </c>
      <c r="E139" s="8"/>
      <c r="F139" s="8"/>
      <c r="G139" s="8"/>
      <c r="H139" s="8"/>
      <c r="I139" s="8"/>
      <c r="J139" s="8">
        <f t="shared" si="5"/>
        <v>0</v>
      </c>
      <c r="K139" s="6"/>
    </row>
    <row r="140" spans="2:11" ht="15.75">
      <c r="B140" s="36" t="s">
        <v>52</v>
      </c>
      <c r="C140" s="38" t="s">
        <v>53</v>
      </c>
      <c r="D140" s="14" t="s">
        <v>28</v>
      </c>
      <c r="E140" s="8">
        <f>E141+E142+E143+E144+E145</f>
        <v>8286.1</v>
      </c>
      <c r="F140" s="8">
        <f>F141+F142+F143+F144+F145</f>
        <v>18952.1</v>
      </c>
      <c r="G140" s="8">
        <f>G141+G142+G143+G144+G145</f>
        <v>19550.6</v>
      </c>
      <c r="H140" s="8">
        <f>H141+H142+H143+H144+H145</f>
        <v>19550.6</v>
      </c>
      <c r="I140" s="8">
        <f>I141+I142+I143+I144+I145</f>
        <v>0</v>
      </c>
      <c r="J140" s="8">
        <f t="shared" si="5"/>
        <v>66339.4</v>
      </c>
      <c r="K140" s="6"/>
    </row>
    <row r="141" spans="2:11" ht="15.75">
      <c r="B141" s="36"/>
      <c r="C141" s="38"/>
      <c r="D141" s="14" t="s">
        <v>29</v>
      </c>
      <c r="E141" s="8">
        <v>580.1</v>
      </c>
      <c r="F141" s="8">
        <v>1326.7</v>
      </c>
      <c r="G141" s="8">
        <v>1279.1</v>
      </c>
      <c r="H141" s="8">
        <v>1279.1</v>
      </c>
      <c r="I141" s="8"/>
      <c r="J141" s="8">
        <f t="shared" si="5"/>
        <v>4465</v>
      </c>
      <c r="K141" s="6"/>
    </row>
    <row r="142" spans="2:11" ht="15.75">
      <c r="B142" s="36"/>
      <c r="C142" s="38"/>
      <c r="D142" s="14" t="s">
        <v>30</v>
      </c>
      <c r="E142" s="8">
        <v>1618.3</v>
      </c>
      <c r="F142" s="8">
        <v>3701.3</v>
      </c>
      <c r="G142" s="8">
        <v>4567.8</v>
      </c>
      <c r="H142" s="8">
        <v>4567.8</v>
      </c>
      <c r="I142" s="8"/>
      <c r="J142" s="8">
        <f t="shared" si="5"/>
        <v>14455.2</v>
      </c>
      <c r="K142" s="6"/>
    </row>
    <row r="143" spans="2:11" ht="15.75">
      <c r="B143" s="36"/>
      <c r="C143" s="38"/>
      <c r="D143" s="14" t="s">
        <v>31</v>
      </c>
      <c r="E143" s="8">
        <v>6087.7</v>
      </c>
      <c r="F143" s="8">
        <v>13924.1</v>
      </c>
      <c r="G143" s="8">
        <v>13703.7</v>
      </c>
      <c r="H143" s="8">
        <v>13703.7</v>
      </c>
      <c r="I143" s="8"/>
      <c r="J143" s="8">
        <f t="shared" si="5"/>
        <v>47419.2</v>
      </c>
      <c r="K143" s="6"/>
    </row>
    <row r="144" spans="2:11" ht="15.75">
      <c r="B144" s="36"/>
      <c r="C144" s="38"/>
      <c r="D144" s="14" t="s">
        <v>32</v>
      </c>
      <c r="E144" s="8"/>
      <c r="F144" s="8"/>
      <c r="G144" s="8"/>
      <c r="H144" s="8"/>
      <c r="I144" s="8"/>
      <c r="J144" s="8">
        <f t="shared" si="5"/>
        <v>0</v>
      </c>
      <c r="K144" s="6"/>
    </row>
    <row r="145" spans="2:11" ht="15.75">
      <c r="B145" s="36"/>
      <c r="C145" s="38"/>
      <c r="D145" s="15" t="s">
        <v>33</v>
      </c>
      <c r="E145" s="8"/>
      <c r="F145" s="8"/>
      <c r="G145" s="8"/>
      <c r="H145" s="8"/>
      <c r="I145" s="8"/>
      <c r="J145" s="8">
        <f t="shared" si="5"/>
        <v>0</v>
      </c>
      <c r="K145" s="6"/>
    </row>
    <row r="146" spans="2:11" ht="15.75">
      <c r="B146" s="56" t="s">
        <v>54</v>
      </c>
      <c r="C146" s="38" t="s">
        <v>53</v>
      </c>
      <c r="D146" s="14" t="s">
        <v>28</v>
      </c>
      <c r="E146" s="8">
        <f>E147+E148+E149+E150+E151</f>
        <v>0</v>
      </c>
      <c r="F146" s="8">
        <f>F147+F148+F149+F150+F151</f>
        <v>115.8</v>
      </c>
      <c r="G146" s="8">
        <f>G147+G148+G149+G150+G151</f>
        <v>0</v>
      </c>
      <c r="H146" s="8">
        <f>H147+H148+H149+H150+H151</f>
        <v>0</v>
      </c>
      <c r="I146" s="8">
        <f>I147+I148+I149+I150+I151</f>
        <v>0</v>
      </c>
      <c r="J146" s="8">
        <f t="shared" si="5"/>
        <v>115.8</v>
      </c>
      <c r="K146" s="6"/>
    </row>
    <row r="147" spans="2:11" ht="15.75">
      <c r="B147" s="57"/>
      <c r="C147" s="38"/>
      <c r="D147" s="14" t="s">
        <v>29</v>
      </c>
      <c r="E147" s="8"/>
      <c r="F147" s="8">
        <v>8.1</v>
      </c>
      <c r="G147" s="8"/>
      <c r="H147" s="8"/>
      <c r="I147" s="8"/>
      <c r="J147" s="8">
        <f t="shared" si="5"/>
        <v>8.1</v>
      </c>
      <c r="K147" s="6"/>
    </row>
    <row r="148" spans="2:11" ht="15.75">
      <c r="B148" s="57"/>
      <c r="C148" s="38"/>
      <c r="D148" s="14" t="s">
        <v>30</v>
      </c>
      <c r="E148" s="8"/>
      <c r="F148" s="8">
        <v>107.7</v>
      </c>
      <c r="G148" s="8"/>
      <c r="H148" s="8"/>
      <c r="I148" s="8"/>
      <c r="J148" s="8">
        <f t="shared" si="5"/>
        <v>107.7</v>
      </c>
      <c r="K148" s="6"/>
    </row>
    <row r="149" spans="2:11" ht="15.75">
      <c r="B149" s="57"/>
      <c r="C149" s="38"/>
      <c r="D149" s="14" t="s">
        <v>31</v>
      </c>
      <c r="E149" s="8"/>
      <c r="F149" s="8"/>
      <c r="G149" s="8"/>
      <c r="H149" s="8"/>
      <c r="I149" s="8"/>
      <c r="J149" s="8">
        <f t="shared" si="5"/>
        <v>0</v>
      </c>
      <c r="K149" s="6"/>
    </row>
    <row r="150" spans="2:11" ht="15.75">
      <c r="B150" s="57"/>
      <c r="C150" s="38"/>
      <c r="D150" s="14" t="s">
        <v>32</v>
      </c>
      <c r="E150" s="8"/>
      <c r="F150" s="8"/>
      <c r="G150" s="8"/>
      <c r="H150" s="8"/>
      <c r="I150" s="8"/>
      <c r="J150" s="8">
        <f t="shared" si="5"/>
        <v>0</v>
      </c>
      <c r="K150" s="6"/>
    </row>
    <row r="151" spans="2:11" ht="15.75">
      <c r="B151" s="58"/>
      <c r="C151" s="38"/>
      <c r="D151" s="15" t="s">
        <v>33</v>
      </c>
      <c r="E151" s="8"/>
      <c r="F151" s="8"/>
      <c r="G151" s="8"/>
      <c r="H151" s="8"/>
      <c r="I151" s="8"/>
      <c r="J151" s="8">
        <f t="shared" si="5"/>
        <v>0</v>
      </c>
      <c r="K151" s="6"/>
    </row>
    <row r="152" spans="2:11" ht="15.75">
      <c r="B152" s="47" t="s">
        <v>56</v>
      </c>
      <c r="C152" s="32" t="s">
        <v>7</v>
      </c>
      <c r="D152" s="11" t="s">
        <v>28</v>
      </c>
      <c r="E152" s="8"/>
      <c r="F152" s="8">
        <f>F154</f>
        <v>11988.7</v>
      </c>
      <c r="G152" s="8">
        <f>G154</f>
        <v>17373</v>
      </c>
      <c r="H152" s="8">
        <f>H154</f>
        <v>17373</v>
      </c>
      <c r="I152" s="8">
        <f>I154+I153</f>
        <v>26730.5</v>
      </c>
      <c r="J152" s="8">
        <f>SUM(F152:I152)</f>
        <v>73465.2</v>
      </c>
      <c r="K152" s="6"/>
    </row>
    <row r="153" spans="2:11" ht="15.75">
      <c r="B153" s="48"/>
      <c r="C153" s="33"/>
      <c r="D153" s="11" t="s">
        <v>29</v>
      </c>
      <c r="E153" s="8"/>
      <c r="F153" s="8"/>
      <c r="G153" s="8"/>
      <c r="H153" s="8"/>
      <c r="I153" s="8"/>
      <c r="J153" s="8"/>
      <c r="K153" s="6"/>
    </row>
    <row r="154" spans="2:11" ht="15.75">
      <c r="B154" s="48"/>
      <c r="C154" s="33"/>
      <c r="D154" s="11" t="s">
        <v>30</v>
      </c>
      <c r="E154" s="8"/>
      <c r="F154" s="8">
        <v>11988.7</v>
      </c>
      <c r="G154" s="8">
        <v>17373</v>
      </c>
      <c r="H154" s="8">
        <v>17373</v>
      </c>
      <c r="I154" s="8">
        <v>26730.5</v>
      </c>
      <c r="J154" s="8">
        <f>SUM(F154:I154)</f>
        <v>73465.2</v>
      </c>
      <c r="K154" s="6"/>
    </row>
    <row r="155" spans="2:11" ht="15.75">
      <c r="B155" s="48"/>
      <c r="C155" s="33"/>
      <c r="D155" s="11" t="s">
        <v>31</v>
      </c>
      <c r="E155" s="8"/>
      <c r="F155" s="8"/>
      <c r="G155" s="8"/>
      <c r="H155" s="8"/>
      <c r="I155" s="8"/>
      <c r="J155" s="8"/>
      <c r="K155" s="6"/>
    </row>
    <row r="156" spans="2:11" ht="15.75">
      <c r="B156" s="48"/>
      <c r="C156" s="33"/>
      <c r="D156" s="11" t="s">
        <v>32</v>
      </c>
      <c r="E156" s="8"/>
      <c r="F156" s="8"/>
      <c r="G156" s="8"/>
      <c r="H156" s="8"/>
      <c r="I156" s="8"/>
      <c r="J156" s="8"/>
      <c r="K156" s="6"/>
    </row>
    <row r="157" spans="2:11" ht="15.75">
      <c r="B157" s="49"/>
      <c r="C157" s="34"/>
      <c r="D157" s="12" t="s">
        <v>33</v>
      </c>
      <c r="E157" s="8"/>
      <c r="F157" s="8"/>
      <c r="G157" s="8"/>
      <c r="H157" s="8"/>
      <c r="I157" s="8"/>
      <c r="J157" s="8"/>
      <c r="K157" s="6"/>
    </row>
    <row r="158" spans="2:11" ht="15.75">
      <c r="B158" s="39" t="s">
        <v>55</v>
      </c>
      <c r="C158" s="38" t="s">
        <v>53</v>
      </c>
      <c r="D158" s="11" t="s">
        <v>28</v>
      </c>
      <c r="E158" s="8"/>
      <c r="F158" s="8">
        <f>F160+F159</f>
        <v>11988.7</v>
      </c>
      <c r="G158" s="8">
        <f>G160+G159</f>
        <v>17373</v>
      </c>
      <c r="H158" s="8">
        <f>H159+H160</f>
        <v>17373</v>
      </c>
      <c r="I158" s="8">
        <f>I159+I160</f>
        <v>26730.5</v>
      </c>
      <c r="J158" s="8">
        <f>SUM(F158:I158)</f>
        <v>73465.2</v>
      </c>
      <c r="K158" s="6"/>
    </row>
    <row r="159" spans="2:11" ht="15.75">
      <c r="B159" s="40"/>
      <c r="C159" s="38"/>
      <c r="D159" s="11" t="s">
        <v>29</v>
      </c>
      <c r="E159" s="8"/>
      <c r="F159" s="8"/>
      <c r="G159" s="8"/>
      <c r="H159" s="8"/>
      <c r="I159" s="8"/>
      <c r="J159" s="8"/>
      <c r="K159" s="6"/>
    </row>
    <row r="160" spans="2:11" ht="15.75">
      <c r="B160" s="40"/>
      <c r="C160" s="38"/>
      <c r="D160" s="11" t="s">
        <v>30</v>
      </c>
      <c r="E160" s="8"/>
      <c r="F160" s="8">
        <v>11988.7</v>
      </c>
      <c r="G160" s="8">
        <v>17373</v>
      </c>
      <c r="H160" s="8">
        <v>17373</v>
      </c>
      <c r="I160" s="8">
        <v>26730.5</v>
      </c>
      <c r="J160" s="8">
        <f>SUM(F160:I160)</f>
        <v>73465.2</v>
      </c>
      <c r="K160" s="6"/>
    </row>
    <row r="161" spans="2:11" ht="15.75">
      <c r="B161" s="40"/>
      <c r="C161" s="38"/>
      <c r="D161" s="11" t="s">
        <v>31</v>
      </c>
      <c r="E161" s="8"/>
      <c r="F161" s="8"/>
      <c r="G161" s="8"/>
      <c r="H161" s="8"/>
      <c r="I161" s="8"/>
      <c r="J161" s="8"/>
      <c r="K161" s="6"/>
    </row>
    <row r="162" spans="2:11" ht="15.75">
      <c r="B162" s="40"/>
      <c r="C162" s="38"/>
      <c r="D162" s="11" t="s">
        <v>32</v>
      </c>
      <c r="E162" s="8"/>
      <c r="F162" s="8"/>
      <c r="G162" s="8"/>
      <c r="H162" s="8"/>
      <c r="I162" s="8"/>
      <c r="J162" s="8"/>
      <c r="K162" s="6"/>
    </row>
    <row r="163" spans="2:11" ht="15.75">
      <c r="B163" s="41"/>
      <c r="C163" s="38"/>
      <c r="D163" s="12" t="s">
        <v>33</v>
      </c>
      <c r="E163" s="8"/>
      <c r="F163" s="8"/>
      <c r="G163" s="8"/>
      <c r="H163" s="8"/>
      <c r="I163" s="8"/>
      <c r="J163" s="8"/>
      <c r="K163" s="6"/>
    </row>
    <row r="164" spans="2:11" ht="15.75">
      <c r="B164" s="47" t="s">
        <v>95</v>
      </c>
      <c r="C164" s="32" t="s">
        <v>7</v>
      </c>
      <c r="D164" s="11" t="s">
        <v>28</v>
      </c>
      <c r="E164" s="8">
        <f>E165+E166+E167+E168+E169</f>
        <v>11382.6</v>
      </c>
      <c r="F164" s="8">
        <v>0</v>
      </c>
      <c r="G164" s="8">
        <v>0</v>
      </c>
      <c r="H164" s="8">
        <v>0</v>
      </c>
      <c r="I164" s="8">
        <v>0</v>
      </c>
      <c r="J164" s="8">
        <f aca="true" t="shared" si="8" ref="J164:J175">E164+F164+G164+H164+I164</f>
        <v>11382.6</v>
      </c>
      <c r="K164" s="6"/>
    </row>
    <row r="165" spans="2:11" ht="15.75">
      <c r="B165" s="48"/>
      <c r="C165" s="33"/>
      <c r="D165" s="11" t="s">
        <v>29</v>
      </c>
      <c r="E165" s="8"/>
      <c r="F165" s="8"/>
      <c r="G165" s="8"/>
      <c r="H165" s="8"/>
      <c r="I165" s="8"/>
      <c r="J165" s="8">
        <f t="shared" si="8"/>
        <v>0</v>
      </c>
      <c r="K165" s="6"/>
    </row>
    <row r="166" spans="2:11" ht="15.75">
      <c r="B166" s="48"/>
      <c r="C166" s="33"/>
      <c r="D166" s="11" t="s">
        <v>30</v>
      </c>
      <c r="E166" s="8">
        <v>11382.6</v>
      </c>
      <c r="F166" s="8">
        <v>0</v>
      </c>
      <c r="G166" s="8">
        <v>0</v>
      </c>
      <c r="H166" s="8">
        <v>0</v>
      </c>
      <c r="I166" s="8">
        <v>0</v>
      </c>
      <c r="J166" s="8">
        <f t="shared" si="8"/>
        <v>11382.6</v>
      </c>
      <c r="K166" s="6"/>
    </row>
    <row r="167" spans="2:11" ht="15.75">
      <c r="B167" s="48"/>
      <c r="C167" s="33"/>
      <c r="D167" s="11" t="s">
        <v>31</v>
      </c>
      <c r="E167" s="8"/>
      <c r="F167" s="8"/>
      <c r="G167" s="8"/>
      <c r="H167" s="8"/>
      <c r="I167" s="8"/>
      <c r="J167" s="8">
        <f t="shared" si="8"/>
        <v>0</v>
      </c>
      <c r="K167" s="6"/>
    </row>
    <row r="168" spans="2:11" ht="15.75">
      <c r="B168" s="48"/>
      <c r="C168" s="33"/>
      <c r="D168" s="11" t="s">
        <v>32</v>
      </c>
      <c r="E168" s="8"/>
      <c r="F168" s="8"/>
      <c r="G168" s="8"/>
      <c r="H168" s="8"/>
      <c r="I168" s="8"/>
      <c r="J168" s="8">
        <f t="shared" si="8"/>
        <v>0</v>
      </c>
      <c r="K168" s="6"/>
    </row>
    <row r="169" spans="2:11" ht="15.75">
      <c r="B169" s="49"/>
      <c r="C169" s="34"/>
      <c r="D169" s="12" t="s">
        <v>33</v>
      </c>
      <c r="E169" s="8"/>
      <c r="F169" s="8"/>
      <c r="G169" s="8"/>
      <c r="H169" s="8"/>
      <c r="I169" s="8"/>
      <c r="J169" s="8">
        <f t="shared" si="8"/>
        <v>0</v>
      </c>
      <c r="K169" s="6"/>
    </row>
    <row r="170" spans="2:11" ht="15.75">
      <c r="B170" s="39" t="s">
        <v>96</v>
      </c>
      <c r="C170" s="38" t="s">
        <v>53</v>
      </c>
      <c r="D170" s="11" t="s">
        <v>28</v>
      </c>
      <c r="E170" s="8">
        <f>E171+E172+E173+E174+E175</f>
        <v>11382.6</v>
      </c>
      <c r="F170" s="8">
        <v>0</v>
      </c>
      <c r="G170" s="8">
        <v>0</v>
      </c>
      <c r="H170" s="8">
        <v>0</v>
      </c>
      <c r="I170" s="8">
        <v>0</v>
      </c>
      <c r="J170" s="8">
        <f t="shared" si="8"/>
        <v>11382.6</v>
      </c>
      <c r="K170" s="6"/>
    </row>
    <row r="171" spans="2:11" ht="15.75">
      <c r="B171" s="40"/>
      <c r="C171" s="38"/>
      <c r="D171" s="11" t="s">
        <v>29</v>
      </c>
      <c r="E171" s="8"/>
      <c r="F171" s="8"/>
      <c r="G171" s="8"/>
      <c r="H171" s="8"/>
      <c r="I171" s="8"/>
      <c r="J171" s="8">
        <f t="shared" si="8"/>
        <v>0</v>
      </c>
      <c r="K171" s="6"/>
    </row>
    <row r="172" spans="2:11" ht="15.75">
      <c r="B172" s="40"/>
      <c r="C172" s="38"/>
      <c r="D172" s="11" t="s">
        <v>30</v>
      </c>
      <c r="E172" s="8">
        <v>11382.6</v>
      </c>
      <c r="F172" s="8">
        <v>0</v>
      </c>
      <c r="G172" s="8">
        <v>0</v>
      </c>
      <c r="H172" s="8">
        <v>0</v>
      </c>
      <c r="I172" s="8">
        <v>0</v>
      </c>
      <c r="J172" s="8">
        <f t="shared" si="8"/>
        <v>11382.6</v>
      </c>
      <c r="K172" s="6"/>
    </row>
    <row r="173" spans="2:11" ht="15.75">
      <c r="B173" s="40"/>
      <c r="C173" s="38"/>
      <c r="D173" s="11" t="s">
        <v>31</v>
      </c>
      <c r="E173" s="8"/>
      <c r="F173" s="8"/>
      <c r="G173" s="8"/>
      <c r="H173" s="8"/>
      <c r="I173" s="8"/>
      <c r="J173" s="8">
        <f t="shared" si="8"/>
        <v>0</v>
      </c>
      <c r="K173" s="6"/>
    </row>
    <row r="174" spans="2:11" ht="15.75">
      <c r="B174" s="40"/>
      <c r="C174" s="38"/>
      <c r="D174" s="11" t="s">
        <v>32</v>
      </c>
      <c r="E174" s="8"/>
      <c r="F174" s="8"/>
      <c r="G174" s="8"/>
      <c r="H174" s="8"/>
      <c r="I174" s="8"/>
      <c r="J174" s="8">
        <f t="shared" si="8"/>
        <v>0</v>
      </c>
      <c r="K174" s="6"/>
    </row>
    <row r="175" spans="2:11" ht="15.75">
      <c r="B175" s="41"/>
      <c r="C175" s="38"/>
      <c r="D175" s="12" t="s">
        <v>33</v>
      </c>
      <c r="E175" s="8"/>
      <c r="F175" s="8"/>
      <c r="G175" s="8"/>
      <c r="H175" s="8"/>
      <c r="I175" s="8"/>
      <c r="J175" s="8">
        <f t="shared" si="8"/>
        <v>0</v>
      </c>
      <c r="K175" s="6"/>
    </row>
    <row r="176" spans="2:11" ht="15.75">
      <c r="B176" s="35" t="s">
        <v>57</v>
      </c>
      <c r="C176" s="30" t="s">
        <v>22</v>
      </c>
      <c r="D176" s="11" t="s">
        <v>28</v>
      </c>
      <c r="E176" s="5">
        <f>E182</f>
        <v>28408.1</v>
      </c>
      <c r="F176" s="5">
        <f>F182</f>
        <v>26280.3</v>
      </c>
      <c r="G176" s="5">
        <f>G182</f>
        <v>27853.800000000003</v>
      </c>
      <c r="H176" s="5">
        <f>H182</f>
        <v>7803.299999999999</v>
      </c>
      <c r="I176" s="5">
        <f>I182</f>
        <v>24824.6</v>
      </c>
      <c r="J176" s="5">
        <f t="shared" si="5"/>
        <v>115170.1</v>
      </c>
      <c r="K176" s="6"/>
    </row>
    <row r="177" spans="2:11" ht="15.75">
      <c r="B177" s="35"/>
      <c r="C177" s="30"/>
      <c r="D177" s="11" t="s">
        <v>29</v>
      </c>
      <c r="E177" s="16">
        <f>E188+E195+E225+E237+E255+E273+E297+E315+E321+E327+E333+E339+E219</f>
        <v>15729.6</v>
      </c>
      <c r="F177" s="16">
        <f aca="true" t="shared" si="9" ref="F177:I181">F183</f>
        <v>8566.900000000001</v>
      </c>
      <c r="G177" s="16">
        <f t="shared" si="9"/>
        <v>5536.999999999999</v>
      </c>
      <c r="H177" s="16">
        <f t="shared" si="9"/>
        <v>2676.4</v>
      </c>
      <c r="I177" s="16">
        <f>I188+I195+I225+I237+I255+I273+I297+I315+I321+I327+I333+I339+I219</f>
        <v>21973.8</v>
      </c>
      <c r="J177" s="5">
        <f t="shared" si="5"/>
        <v>54483.7</v>
      </c>
      <c r="K177" s="6"/>
    </row>
    <row r="178" spans="2:11" ht="15.75">
      <c r="B178" s="35"/>
      <c r="C178" s="30"/>
      <c r="D178" s="11" t="s">
        <v>30</v>
      </c>
      <c r="E178" s="5">
        <f>E184</f>
        <v>10448.199999999999</v>
      </c>
      <c r="F178" s="8">
        <f t="shared" si="9"/>
        <v>17713.399999999998</v>
      </c>
      <c r="G178" s="8">
        <f t="shared" si="9"/>
        <v>21906.600000000002</v>
      </c>
      <c r="H178" s="8">
        <f t="shared" si="9"/>
        <v>5126.9</v>
      </c>
      <c r="I178" s="8">
        <f>I184</f>
        <v>2850.8</v>
      </c>
      <c r="J178" s="5">
        <f t="shared" si="5"/>
        <v>58045.9</v>
      </c>
      <c r="K178" s="6"/>
    </row>
    <row r="179" spans="2:11" ht="15.75">
      <c r="B179" s="35"/>
      <c r="C179" s="30"/>
      <c r="D179" s="11" t="s">
        <v>31</v>
      </c>
      <c r="E179" s="8">
        <f>E185</f>
        <v>2230.2999999999997</v>
      </c>
      <c r="F179" s="8">
        <f t="shared" si="9"/>
        <v>0</v>
      </c>
      <c r="G179" s="8">
        <f t="shared" si="9"/>
        <v>410.2</v>
      </c>
      <c r="H179" s="8">
        <f t="shared" si="9"/>
        <v>0</v>
      </c>
      <c r="I179" s="8">
        <f t="shared" si="9"/>
        <v>0</v>
      </c>
      <c r="J179" s="5">
        <f t="shared" si="5"/>
        <v>2640.4999999999995</v>
      </c>
      <c r="K179" s="6"/>
    </row>
    <row r="180" spans="2:11" ht="15.75">
      <c r="B180" s="35"/>
      <c r="C180" s="30"/>
      <c r="D180" s="11" t="s">
        <v>32</v>
      </c>
      <c r="E180" s="8">
        <f>E186</f>
        <v>0</v>
      </c>
      <c r="F180" s="8">
        <f t="shared" si="9"/>
        <v>0</v>
      </c>
      <c r="G180" s="8">
        <f t="shared" si="9"/>
        <v>0</v>
      </c>
      <c r="H180" s="8">
        <f t="shared" si="9"/>
        <v>0</v>
      </c>
      <c r="I180" s="8">
        <f t="shared" si="9"/>
        <v>0</v>
      </c>
      <c r="J180" s="8">
        <f t="shared" si="5"/>
        <v>0</v>
      </c>
      <c r="K180" s="6"/>
    </row>
    <row r="181" spans="2:11" ht="15.75">
      <c r="B181" s="35"/>
      <c r="C181" s="30"/>
      <c r="D181" s="12" t="s">
        <v>33</v>
      </c>
      <c r="E181" s="8">
        <f>E187</f>
        <v>0</v>
      </c>
      <c r="F181" s="8">
        <f t="shared" si="9"/>
        <v>0</v>
      </c>
      <c r="G181" s="8">
        <f t="shared" si="9"/>
        <v>0</v>
      </c>
      <c r="H181" s="8">
        <f t="shared" si="9"/>
        <v>0</v>
      </c>
      <c r="I181" s="8">
        <f t="shared" si="9"/>
        <v>0</v>
      </c>
      <c r="J181" s="8">
        <f t="shared" si="5"/>
        <v>0</v>
      </c>
      <c r="K181" s="6"/>
    </row>
    <row r="182" spans="2:11" ht="15.75">
      <c r="B182" s="35"/>
      <c r="C182" s="32" t="s">
        <v>7</v>
      </c>
      <c r="D182" s="11" t="s">
        <v>28</v>
      </c>
      <c r="E182" s="8">
        <f>E183+E184+E185+E186+E187</f>
        <v>28408.1</v>
      </c>
      <c r="F182" s="8">
        <f>F183+F184+F185+F186+F187</f>
        <v>26280.3</v>
      </c>
      <c r="G182" s="8">
        <f>G183+G184+G185+G186+G187</f>
        <v>27853.800000000003</v>
      </c>
      <c r="H182" s="8">
        <f>H183+H184+H185+H186+H187</f>
        <v>7803.299999999999</v>
      </c>
      <c r="I182" s="8">
        <f>I183+I184+I185+I186+I187</f>
        <v>24824.6</v>
      </c>
      <c r="J182" s="8">
        <f t="shared" si="5"/>
        <v>115170.1</v>
      </c>
      <c r="K182" s="6"/>
    </row>
    <row r="183" spans="2:11" ht="15.75">
      <c r="B183" s="35"/>
      <c r="C183" s="33"/>
      <c r="D183" s="11" t="s">
        <v>29</v>
      </c>
      <c r="E183" s="8">
        <f>E189+E195+E219+E225+E237+E255+E273+E297+E315+E321+E327+E333+E339</f>
        <v>15729.6</v>
      </c>
      <c r="F183" s="8">
        <f>F189+F195+F219+F225+F237+F255+F273+F297+F315+F321+F327+F333+F339</f>
        <v>8566.900000000001</v>
      </c>
      <c r="G183" s="8">
        <f>G189+G195+G219+G225+G237+G255+G273+G297+G315+G321+G327+G333+G339</f>
        <v>5536.999999999999</v>
      </c>
      <c r="H183" s="8">
        <f>H189+H195+H219+H225+H237+H255+H273+H297+H315+H321+H327+H333+H339</f>
        <v>2676.4</v>
      </c>
      <c r="I183" s="8">
        <f>I189+I195+I219+I225+I237+I255+I273+I297+I315+I321+I327+I333+I339</f>
        <v>21973.8</v>
      </c>
      <c r="J183" s="8">
        <f t="shared" si="5"/>
        <v>54483.7</v>
      </c>
      <c r="K183" s="6"/>
    </row>
    <row r="184" spans="2:11" ht="15.75">
      <c r="B184" s="35"/>
      <c r="C184" s="33"/>
      <c r="D184" s="11" t="s">
        <v>30</v>
      </c>
      <c r="E184" s="8">
        <f aca="true" t="shared" si="10" ref="E184:J184">E190+E196+E220+E226+E256+E274+E298+E316+E322+E328+E334+E340+E238</f>
        <v>10448.199999999999</v>
      </c>
      <c r="F184" s="8">
        <f t="shared" si="10"/>
        <v>17713.399999999998</v>
      </c>
      <c r="G184" s="8">
        <f t="shared" si="10"/>
        <v>21906.600000000002</v>
      </c>
      <c r="H184" s="8">
        <f t="shared" si="10"/>
        <v>5126.9</v>
      </c>
      <c r="I184" s="8">
        <f t="shared" si="10"/>
        <v>2850.8</v>
      </c>
      <c r="J184" s="8">
        <f t="shared" si="10"/>
        <v>58045.899999999994</v>
      </c>
      <c r="K184" s="6"/>
    </row>
    <row r="185" spans="2:11" ht="15.75">
      <c r="B185" s="35"/>
      <c r="C185" s="33"/>
      <c r="D185" s="11" t="s">
        <v>31</v>
      </c>
      <c r="E185" s="8">
        <f>E191+E197+E221+E227+E239+E257+E275+E299+E317+E323+E329+E335+E341</f>
        <v>2230.2999999999997</v>
      </c>
      <c r="F185" s="8">
        <f>F191+F197+F221+F227+F239+F257+F275+F299+F317+F323+F329+F335+F341</f>
        <v>0</v>
      </c>
      <c r="G185" s="8">
        <f>G191+G197+G221+G227+G239+G257+G275+G299+G317+G323+G329+G335+G341</f>
        <v>410.2</v>
      </c>
      <c r="H185" s="8">
        <f>H191+H197+H221+H227+H239+H257+H275+H299+H317+H323+H329+H335+H341</f>
        <v>0</v>
      </c>
      <c r="I185" s="8">
        <f>I191+I197+I221+I227+I239+I257+I275+I299+I317+I323+I329+I335+I341</f>
        <v>0</v>
      </c>
      <c r="J185" s="8">
        <f t="shared" si="5"/>
        <v>2640.4999999999995</v>
      </c>
      <c r="K185" s="6"/>
    </row>
    <row r="186" spans="2:11" ht="15.75">
      <c r="B186" s="35"/>
      <c r="C186" s="33"/>
      <c r="D186" s="11" t="s">
        <v>32</v>
      </c>
      <c r="E186" s="8">
        <f>E192+E198+E222+E228+E258+E300+E318+E324+E330+E336+E342</f>
        <v>0</v>
      </c>
      <c r="F186" s="8">
        <f>F192+F198+F222+F228+F258+F300+F318+F324+F330+F336+F342</f>
        <v>0</v>
      </c>
      <c r="G186" s="8">
        <f>G192+G198+G222+G228+G258+G300+G318+G324+G330+G336+G342</f>
        <v>0</v>
      </c>
      <c r="H186" s="8">
        <f>H192+H198+H222+H228+H258+H300+H318+H324+H330+H336+H342</f>
        <v>0</v>
      </c>
      <c r="I186" s="8">
        <f>I192+I198+I222+I228+I258+I300+I318+I324+I330+I336+I342</f>
        <v>0</v>
      </c>
      <c r="J186" s="8">
        <f t="shared" si="5"/>
        <v>0</v>
      </c>
      <c r="K186" s="6"/>
    </row>
    <row r="187" spans="2:11" ht="15.75">
      <c r="B187" s="35"/>
      <c r="C187" s="34"/>
      <c r="D187" s="12" t="s">
        <v>33</v>
      </c>
      <c r="E187" s="8">
        <f>E193+E199+E223+E229+E259+E277+E301+E319+E325+E331+E337+E343</f>
        <v>0</v>
      </c>
      <c r="F187" s="8">
        <f>F193+F199+F223+F229+F259+F277+F301+F319+F325+F331+F337+F343</f>
        <v>0</v>
      </c>
      <c r="G187" s="8">
        <f>G193+G199+G223+G229+G259+G277+G301+G319+G325+G331+G337+G343</f>
        <v>0</v>
      </c>
      <c r="H187" s="8">
        <f>H193+H199+H223+H229+H259+H277+H301+H319+H325+H331+H337+H343</f>
        <v>0</v>
      </c>
      <c r="I187" s="8">
        <f>I193+I199+I223+I229+I259+I277+I301+I319+I325+I331+I337+I343</f>
        <v>0</v>
      </c>
      <c r="J187" s="8">
        <f t="shared" si="5"/>
        <v>0</v>
      </c>
      <c r="K187" s="6"/>
    </row>
    <row r="188" spans="2:11" ht="15.75">
      <c r="B188" s="59" t="s">
        <v>58</v>
      </c>
      <c r="C188" s="32" t="s">
        <v>7</v>
      </c>
      <c r="D188" s="11" t="s">
        <v>28</v>
      </c>
      <c r="E188" s="8">
        <f aca="true" t="shared" si="11" ref="E188:J188">E189+E190+E191+E192+E193</f>
        <v>1849.7</v>
      </c>
      <c r="F188" s="8">
        <f t="shared" si="11"/>
        <v>2182.8</v>
      </c>
      <c r="G188" s="8">
        <f t="shared" si="11"/>
        <v>1936.3</v>
      </c>
      <c r="H188" s="8">
        <f t="shared" si="11"/>
        <v>755.2</v>
      </c>
      <c r="I188" s="8">
        <f t="shared" si="11"/>
        <v>2987</v>
      </c>
      <c r="J188" s="8">
        <f t="shared" si="11"/>
        <v>9711</v>
      </c>
      <c r="K188" s="6"/>
    </row>
    <row r="189" spans="2:11" ht="15.75">
      <c r="B189" s="59"/>
      <c r="C189" s="33"/>
      <c r="D189" s="11" t="s">
        <v>29</v>
      </c>
      <c r="E189" s="8">
        <v>1849.7</v>
      </c>
      <c r="F189" s="8">
        <v>2182.8</v>
      </c>
      <c r="G189" s="8">
        <v>1936.3</v>
      </c>
      <c r="H189" s="8">
        <v>755.2</v>
      </c>
      <c r="I189" s="8">
        <v>2987</v>
      </c>
      <c r="J189" s="8">
        <f>SUM(E189:I189)</f>
        <v>9711</v>
      </c>
      <c r="K189" s="6"/>
    </row>
    <row r="190" spans="2:11" ht="15.75">
      <c r="B190" s="59"/>
      <c r="C190" s="33"/>
      <c r="D190" s="11" t="s">
        <v>30</v>
      </c>
      <c r="E190" s="8"/>
      <c r="F190" s="8"/>
      <c r="G190" s="8"/>
      <c r="H190" s="8"/>
      <c r="I190" s="8"/>
      <c r="J190" s="8">
        <v>0</v>
      </c>
      <c r="K190" s="6"/>
    </row>
    <row r="191" spans="2:11" ht="15.75">
      <c r="B191" s="59"/>
      <c r="C191" s="33"/>
      <c r="D191" s="11" t="s">
        <v>31</v>
      </c>
      <c r="E191" s="8"/>
      <c r="F191" s="8"/>
      <c r="G191" s="8"/>
      <c r="H191" s="8"/>
      <c r="I191" s="8"/>
      <c r="J191" s="8">
        <v>0</v>
      </c>
      <c r="K191" s="6"/>
    </row>
    <row r="192" spans="2:11" ht="15.75">
      <c r="B192" s="59"/>
      <c r="C192" s="33"/>
      <c r="D192" s="11" t="s">
        <v>32</v>
      </c>
      <c r="E192" s="8"/>
      <c r="F192" s="8"/>
      <c r="G192" s="8"/>
      <c r="H192" s="8"/>
      <c r="I192" s="8"/>
      <c r="J192" s="8">
        <v>0</v>
      </c>
      <c r="K192" s="6"/>
    </row>
    <row r="193" spans="2:11" ht="15.75">
      <c r="B193" s="59"/>
      <c r="C193" s="34"/>
      <c r="D193" s="12" t="s">
        <v>33</v>
      </c>
      <c r="E193" s="8"/>
      <c r="F193" s="8"/>
      <c r="G193" s="8"/>
      <c r="H193" s="8"/>
      <c r="I193" s="8"/>
      <c r="J193" s="8">
        <v>0</v>
      </c>
      <c r="K193" s="6"/>
    </row>
    <row r="194" spans="2:11" ht="15.75">
      <c r="B194" s="59" t="s">
        <v>59</v>
      </c>
      <c r="C194" s="32" t="s">
        <v>7</v>
      </c>
      <c r="D194" s="11" t="s">
        <v>28</v>
      </c>
      <c r="E194" s="8">
        <f aca="true" t="shared" si="12" ref="E194:J194">E195+E196+E197+E198+E199</f>
        <v>13430.8</v>
      </c>
      <c r="F194" s="8">
        <f t="shared" si="12"/>
        <v>19111.1</v>
      </c>
      <c r="G194" s="8">
        <f t="shared" si="12"/>
        <v>15702</v>
      </c>
      <c r="H194" s="8">
        <f t="shared" si="12"/>
        <v>2333</v>
      </c>
      <c r="I194" s="8">
        <f t="shared" si="12"/>
        <v>7742</v>
      </c>
      <c r="J194" s="8">
        <f t="shared" si="12"/>
        <v>58318.899999999994</v>
      </c>
      <c r="K194" s="6"/>
    </row>
    <row r="195" spans="2:11" ht="15.75">
      <c r="B195" s="59"/>
      <c r="C195" s="33"/>
      <c r="D195" s="11" t="s">
        <v>29</v>
      </c>
      <c r="E195" s="8">
        <v>8032.4</v>
      </c>
      <c r="F195" s="8">
        <f>F201+F207+F213</f>
        <v>4507</v>
      </c>
      <c r="G195" s="8">
        <f>G201+G207</f>
        <v>1099.1</v>
      </c>
      <c r="H195" s="8">
        <f aca="true" t="shared" si="13" ref="F195:I197">H201+H207</f>
        <v>163.3</v>
      </c>
      <c r="I195" s="8">
        <v>7742</v>
      </c>
      <c r="J195" s="8">
        <f aca="true" t="shared" si="14" ref="J195:J211">SUM(E195:I195)</f>
        <v>21543.8</v>
      </c>
      <c r="K195" s="6"/>
    </row>
    <row r="196" spans="2:11" ht="15.75">
      <c r="B196" s="59"/>
      <c r="C196" s="33"/>
      <c r="D196" s="11" t="s">
        <v>30</v>
      </c>
      <c r="E196" s="8">
        <v>3183.2</v>
      </c>
      <c r="F196" s="8">
        <f>F202+F208</f>
        <v>14604.099999999999</v>
      </c>
      <c r="G196" s="8">
        <v>14602.9</v>
      </c>
      <c r="H196" s="8">
        <f t="shared" si="13"/>
        <v>2169.7</v>
      </c>
      <c r="I196" s="8">
        <f t="shared" si="13"/>
        <v>0</v>
      </c>
      <c r="J196" s="8">
        <f t="shared" si="14"/>
        <v>34559.899999999994</v>
      </c>
      <c r="K196" s="6"/>
    </row>
    <row r="197" spans="2:11" ht="15.75">
      <c r="B197" s="59"/>
      <c r="C197" s="33"/>
      <c r="D197" s="11" t="s">
        <v>31</v>
      </c>
      <c r="E197" s="8">
        <v>2215.2</v>
      </c>
      <c r="F197" s="8">
        <f t="shared" si="13"/>
        <v>0</v>
      </c>
      <c r="G197" s="8">
        <f t="shared" si="13"/>
        <v>0</v>
      </c>
      <c r="H197" s="8">
        <f t="shared" si="13"/>
        <v>0</v>
      </c>
      <c r="I197" s="8">
        <f t="shared" si="13"/>
        <v>0</v>
      </c>
      <c r="J197" s="8">
        <f t="shared" si="14"/>
        <v>2215.2</v>
      </c>
      <c r="K197" s="6"/>
    </row>
    <row r="198" spans="2:11" ht="15.75">
      <c r="B198" s="59"/>
      <c r="C198" s="33"/>
      <c r="D198" s="11" t="s">
        <v>32</v>
      </c>
      <c r="E198" s="8"/>
      <c r="F198" s="8"/>
      <c r="G198" s="8"/>
      <c r="H198" s="8"/>
      <c r="I198" s="8"/>
      <c r="J198" s="8">
        <f t="shared" si="14"/>
        <v>0</v>
      </c>
      <c r="K198" s="6"/>
    </row>
    <row r="199" spans="2:11" ht="15.75">
      <c r="B199" s="59"/>
      <c r="C199" s="34"/>
      <c r="D199" s="12" t="s">
        <v>33</v>
      </c>
      <c r="E199" s="8"/>
      <c r="F199" s="8"/>
      <c r="G199" s="8"/>
      <c r="H199" s="8"/>
      <c r="I199" s="8"/>
      <c r="J199" s="8">
        <f t="shared" si="14"/>
        <v>0</v>
      </c>
      <c r="K199" s="6"/>
    </row>
    <row r="200" spans="2:11" ht="15.75">
      <c r="B200" s="60" t="s">
        <v>60</v>
      </c>
      <c r="C200" s="38" t="s">
        <v>39</v>
      </c>
      <c r="D200" s="11" t="s">
        <v>28</v>
      </c>
      <c r="E200" s="8"/>
      <c r="F200" s="8">
        <f>F201+F202</f>
        <v>2334.2000000000003</v>
      </c>
      <c r="G200" s="8">
        <f>G201+G202</f>
        <v>2333</v>
      </c>
      <c r="H200" s="8">
        <f>H201+H202</f>
        <v>2333</v>
      </c>
      <c r="I200" s="8"/>
      <c r="J200" s="8">
        <f t="shared" si="14"/>
        <v>7000.200000000001</v>
      </c>
      <c r="K200" s="6"/>
    </row>
    <row r="201" spans="2:11" ht="15.75">
      <c r="B201" s="61"/>
      <c r="C201" s="38"/>
      <c r="D201" s="11" t="s">
        <v>29</v>
      </c>
      <c r="E201" s="8"/>
      <c r="F201" s="8">
        <v>163.4</v>
      </c>
      <c r="G201" s="8">
        <v>163.3</v>
      </c>
      <c r="H201" s="8">
        <v>163.3</v>
      </c>
      <c r="I201" s="8"/>
      <c r="J201" s="8">
        <f t="shared" si="14"/>
        <v>490.00000000000006</v>
      </c>
      <c r="K201" s="6"/>
    </row>
    <row r="202" spans="2:11" ht="15.75">
      <c r="B202" s="61"/>
      <c r="C202" s="38"/>
      <c r="D202" s="11" t="s">
        <v>30</v>
      </c>
      <c r="E202" s="8"/>
      <c r="F202" s="8">
        <v>2170.8</v>
      </c>
      <c r="G202" s="8">
        <v>2169.7</v>
      </c>
      <c r="H202" s="8">
        <v>2169.7</v>
      </c>
      <c r="I202" s="8"/>
      <c r="J202" s="8">
        <f t="shared" si="14"/>
        <v>6510.2</v>
      </c>
      <c r="K202" s="6"/>
    </row>
    <row r="203" spans="2:11" ht="15.75">
      <c r="B203" s="61"/>
      <c r="C203" s="38"/>
      <c r="D203" s="11" t="s">
        <v>31</v>
      </c>
      <c r="E203" s="8"/>
      <c r="F203" s="8"/>
      <c r="G203" s="8"/>
      <c r="H203" s="8"/>
      <c r="I203" s="8"/>
      <c r="J203" s="8">
        <f t="shared" si="14"/>
        <v>0</v>
      </c>
      <c r="K203" s="6"/>
    </row>
    <row r="204" spans="2:11" ht="15.75">
      <c r="B204" s="61"/>
      <c r="C204" s="38"/>
      <c r="D204" s="11" t="s">
        <v>32</v>
      </c>
      <c r="E204" s="8"/>
      <c r="F204" s="8"/>
      <c r="G204" s="8"/>
      <c r="H204" s="8"/>
      <c r="I204" s="8"/>
      <c r="J204" s="8">
        <f t="shared" si="14"/>
        <v>0</v>
      </c>
      <c r="K204" s="6"/>
    </row>
    <row r="205" spans="2:11" ht="15.75">
      <c r="B205" s="62"/>
      <c r="C205" s="38"/>
      <c r="D205" s="12" t="s">
        <v>33</v>
      </c>
      <c r="E205" s="8"/>
      <c r="F205" s="8"/>
      <c r="G205" s="8"/>
      <c r="H205" s="8"/>
      <c r="I205" s="8"/>
      <c r="J205" s="8">
        <f t="shared" si="14"/>
        <v>0</v>
      </c>
      <c r="K205" s="6"/>
    </row>
    <row r="206" spans="2:11" ht="15.75">
      <c r="B206" s="63" t="s">
        <v>61</v>
      </c>
      <c r="C206" s="38" t="s">
        <v>53</v>
      </c>
      <c r="D206" s="11" t="s">
        <v>28</v>
      </c>
      <c r="E206" s="8"/>
      <c r="F206" s="8">
        <f>F207+F208</f>
        <v>13369.099999999999</v>
      </c>
      <c r="G206" s="8">
        <f>G207+G208</f>
        <v>13369</v>
      </c>
      <c r="H206" s="8">
        <f>H207+H208</f>
        <v>0</v>
      </c>
      <c r="I206" s="8"/>
      <c r="J206" s="8">
        <f t="shared" si="14"/>
        <v>26738.1</v>
      </c>
      <c r="K206" s="6"/>
    </row>
    <row r="207" spans="2:11" ht="15.75">
      <c r="B207" s="45"/>
      <c r="C207" s="38"/>
      <c r="D207" s="11" t="s">
        <v>29</v>
      </c>
      <c r="E207" s="8"/>
      <c r="F207" s="8">
        <v>935.8</v>
      </c>
      <c r="G207" s="8">
        <v>935.8</v>
      </c>
      <c r="H207" s="8">
        <v>0</v>
      </c>
      <c r="I207" s="8"/>
      <c r="J207" s="8">
        <f t="shared" si="14"/>
        <v>1871.6</v>
      </c>
      <c r="K207" s="6"/>
    </row>
    <row r="208" spans="2:11" ht="15.75">
      <c r="B208" s="45"/>
      <c r="C208" s="38"/>
      <c r="D208" s="11" t="s">
        <v>30</v>
      </c>
      <c r="E208" s="8"/>
      <c r="F208" s="8">
        <v>12433.3</v>
      </c>
      <c r="G208" s="8">
        <v>12433.2</v>
      </c>
      <c r="H208" s="8">
        <v>0</v>
      </c>
      <c r="I208" s="8"/>
      <c r="J208" s="8">
        <f t="shared" si="14"/>
        <v>24866.5</v>
      </c>
      <c r="K208" s="6"/>
    </row>
    <row r="209" spans="2:11" ht="15.75">
      <c r="B209" s="45"/>
      <c r="C209" s="38"/>
      <c r="D209" s="11" t="s">
        <v>31</v>
      </c>
      <c r="E209" s="8"/>
      <c r="F209" s="8"/>
      <c r="G209" s="8"/>
      <c r="H209" s="8"/>
      <c r="I209" s="8"/>
      <c r="J209" s="8">
        <f t="shared" si="14"/>
        <v>0</v>
      </c>
      <c r="K209" s="6"/>
    </row>
    <row r="210" spans="2:11" ht="15.75">
      <c r="B210" s="45"/>
      <c r="C210" s="38"/>
      <c r="D210" s="11" t="s">
        <v>32</v>
      </c>
      <c r="E210" s="8"/>
      <c r="F210" s="8"/>
      <c r="G210" s="8"/>
      <c r="H210" s="8"/>
      <c r="I210" s="8"/>
      <c r="J210" s="8">
        <f t="shared" si="14"/>
        <v>0</v>
      </c>
      <c r="K210" s="6"/>
    </row>
    <row r="211" spans="2:11" ht="15.75">
      <c r="B211" s="46"/>
      <c r="C211" s="38"/>
      <c r="D211" s="12" t="s">
        <v>33</v>
      </c>
      <c r="E211" s="8"/>
      <c r="F211" s="8"/>
      <c r="G211" s="8"/>
      <c r="H211" s="8"/>
      <c r="I211" s="8"/>
      <c r="J211" s="8">
        <f t="shared" si="14"/>
        <v>0</v>
      </c>
      <c r="K211" s="6"/>
    </row>
    <row r="212" spans="2:11" ht="15.75">
      <c r="B212" s="50" t="s">
        <v>98</v>
      </c>
      <c r="C212" s="38" t="s">
        <v>53</v>
      </c>
      <c r="D212" s="11" t="s">
        <v>28</v>
      </c>
      <c r="E212" s="8"/>
      <c r="F212" s="8">
        <f>F213</f>
        <v>3407.8</v>
      </c>
      <c r="G212" s="8"/>
      <c r="H212" s="8"/>
      <c r="I212" s="8"/>
      <c r="J212" s="8">
        <v>2392.6</v>
      </c>
      <c r="K212" s="6"/>
    </row>
    <row r="213" spans="2:11" ht="15.75">
      <c r="B213" s="54"/>
      <c r="C213" s="38"/>
      <c r="D213" s="11" t="s">
        <v>29</v>
      </c>
      <c r="E213" s="8"/>
      <c r="F213" s="8">
        <v>3407.8</v>
      </c>
      <c r="G213" s="8"/>
      <c r="H213" s="8"/>
      <c r="I213" s="8"/>
      <c r="J213" s="8">
        <v>2392.6</v>
      </c>
      <c r="K213" s="6"/>
    </row>
    <row r="214" spans="2:11" ht="15.75">
      <c r="B214" s="54"/>
      <c r="C214" s="38"/>
      <c r="D214" s="11" t="s">
        <v>30</v>
      </c>
      <c r="E214" s="8"/>
      <c r="F214" s="8" t="s">
        <v>19</v>
      </c>
      <c r="G214" s="8"/>
      <c r="H214" s="8"/>
      <c r="I214" s="8"/>
      <c r="J214" s="8"/>
      <c r="K214" s="6"/>
    </row>
    <row r="215" spans="2:11" ht="15.75">
      <c r="B215" s="54"/>
      <c r="C215" s="38"/>
      <c r="D215" s="11" t="s">
        <v>31</v>
      </c>
      <c r="E215" s="8"/>
      <c r="F215" s="8" t="s">
        <v>19</v>
      </c>
      <c r="G215" s="8"/>
      <c r="H215" s="8"/>
      <c r="I215" s="8"/>
      <c r="J215" s="8"/>
      <c r="K215" s="6"/>
    </row>
    <row r="216" spans="2:11" ht="15.75">
      <c r="B216" s="54"/>
      <c r="C216" s="38"/>
      <c r="D216" s="11" t="s">
        <v>32</v>
      </c>
      <c r="E216" s="8"/>
      <c r="F216" s="8" t="s">
        <v>19</v>
      </c>
      <c r="G216" s="8"/>
      <c r="H216" s="8"/>
      <c r="I216" s="8"/>
      <c r="J216" s="8"/>
      <c r="K216" s="6"/>
    </row>
    <row r="217" spans="2:11" ht="15.75">
      <c r="B217" s="55"/>
      <c r="C217" s="38"/>
      <c r="D217" s="12" t="s">
        <v>33</v>
      </c>
      <c r="E217" s="8"/>
      <c r="F217" s="8" t="s">
        <v>19</v>
      </c>
      <c r="G217" s="8"/>
      <c r="H217" s="8"/>
      <c r="I217" s="8"/>
      <c r="J217" s="8"/>
      <c r="K217" s="6"/>
    </row>
    <row r="218" spans="2:11" ht="15.75">
      <c r="B218" s="59" t="s">
        <v>62</v>
      </c>
      <c r="C218" s="32" t="s">
        <v>7</v>
      </c>
      <c r="D218" s="11" t="s">
        <v>28</v>
      </c>
      <c r="E218" s="8">
        <f aca="true" t="shared" si="15" ref="E218:J218">E219+E220+E221+E222+E223</f>
        <v>0</v>
      </c>
      <c r="F218" s="8">
        <f t="shared" si="15"/>
        <v>0</v>
      </c>
      <c r="G218" s="8">
        <v>0</v>
      </c>
      <c r="H218" s="8">
        <f t="shared" si="15"/>
        <v>0</v>
      </c>
      <c r="I218" s="8">
        <f t="shared" si="15"/>
        <v>1127</v>
      </c>
      <c r="J218" s="8">
        <f t="shared" si="15"/>
        <v>1127</v>
      </c>
      <c r="K218" s="6"/>
    </row>
    <row r="219" spans="2:11" ht="15.75">
      <c r="B219" s="59"/>
      <c r="C219" s="33"/>
      <c r="D219" s="11" t="s">
        <v>29</v>
      </c>
      <c r="E219" s="8">
        <v>0</v>
      </c>
      <c r="F219" s="8">
        <v>0</v>
      </c>
      <c r="G219" s="8">
        <v>0</v>
      </c>
      <c r="H219" s="8">
        <v>0</v>
      </c>
      <c r="I219" s="8">
        <v>1127</v>
      </c>
      <c r="J219" s="8">
        <f>SUM(E219:I219)</f>
        <v>1127</v>
      </c>
      <c r="K219" s="6"/>
    </row>
    <row r="220" spans="2:11" ht="15.75">
      <c r="B220" s="59"/>
      <c r="C220" s="33"/>
      <c r="D220" s="11" t="s">
        <v>30</v>
      </c>
      <c r="E220" s="8"/>
      <c r="F220" s="8"/>
      <c r="G220" s="8"/>
      <c r="H220" s="8"/>
      <c r="I220" s="8"/>
      <c r="J220" s="8">
        <f>SUM(E220:I220)</f>
        <v>0</v>
      </c>
      <c r="K220" s="6"/>
    </row>
    <row r="221" spans="2:11" ht="15.75">
      <c r="B221" s="59"/>
      <c r="C221" s="33"/>
      <c r="D221" s="11" t="s">
        <v>31</v>
      </c>
      <c r="E221" s="8"/>
      <c r="F221" s="8"/>
      <c r="G221" s="8"/>
      <c r="H221" s="8"/>
      <c r="I221" s="8"/>
      <c r="J221" s="8">
        <v>0</v>
      </c>
      <c r="K221" s="6"/>
    </row>
    <row r="222" spans="2:11" ht="15.75">
      <c r="B222" s="59"/>
      <c r="C222" s="33"/>
      <c r="D222" s="11" t="s">
        <v>32</v>
      </c>
      <c r="E222" s="8"/>
      <c r="F222" s="8"/>
      <c r="G222" s="8"/>
      <c r="H222" s="8"/>
      <c r="I222" s="8"/>
      <c r="J222" s="8">
        <v>0</v>
      </c>
      <c r="K222" s="6"/>
    </row>
    <row r="223" spans="2:11" ht="15.75">
      <c r="B223" s="59"/>
      <c r="C223" s="34"/>
      <c r="D223" s="12" t="s">
        <v>33</v>
      </c>
      <c r="E223" s="8"/>
      <c r="F223" s="8"/>
      <c r="G223" s="8"/>
      <c r="H223" s="8"/>
      <c r="I223" s="8"/>
      <c r="J223" s="8">
        <v>0</v>
      </c>
      <c r="K223" s="6"/>
    </row>
    <row r="224" spans="2:11" ht="15.75">
      <c r="B224" s="59" t="s">
        <v>63</v>
      </c>
      <c r="C224" s="32" t="s">
        <v>7</v>
      </c>
      <c r="D224" s="11" t="s">
        <v>28</v>
      </c>
      <c r="E224" s="13">
        <f>E225+E226+E227+E228+E229</f>
        <v>397.7</v>
      </c>
      <c r="F224" s="13">
        <f>F225+F226+F227+F228+F229</f>
        <v>724.8000000000001</v>
      </c>
      <c r="G224" s="13">
        <f>G225+G226+G227+G228+G229</f>
        <v>700</v>
      </c>
      <c r="H224" s="13">
        <f>H225+H226+H227+H228+H229</f>
        <v>700</v>
      </c>
      <c r="I224" s="13">
        <f>I225+I226+I227+I228+I229</f>
        <v>5162.8</v>
      </c>
      <c r="J224" s="13">
        <f>SUM(E224:I224)</f>
        <v>7685.3</v>
      </c>
      <c r="K224" s="17" t="s">
        <v>19</v>
      </c>
    </row>
    <row r="225" spans="2:11" ht="15.75">
      <c r="B225" s="59"/>
      <c r="C225" s="33"/>
      <c r="D225" s="11" t="s">
        <v>29</v>
      </c>
      <c r="E225" s="13">
        <v>247</v>
      </c>
      <c r="F225" s="13">
        <v>74.2</v>
      </c>
      <c r="G225" s="13">
        <v>49</v>
      </c>
      <c r="H225" s="13">
        <v>49</v>
      </c>
      <c r="I225" s="13">
        <v>5162.8</v>
      </c>
      <c r="J225" s="13">
        <f>SUM(E225:I225)</f>
        <v>5582</v>
      </c>
      <c r="K225" s="17" t="s">
        <v>19</v>
      </c>
    </row>
    <row r="226" spans="2:11" ht="15.75">
      <c r="B226" s="59"/>
      <c r="C226" s="33"/>
      <c r="D226" s="11" t="s">
        <v>30</v>
      </c>
      <c r="E226" s="13">
        <v>150.7</v>
      </c>
      <c r="F226" s="13">
        <f>F232</f>
        <v>650.6</v>
      </c>
      <c r="G226" s="13">
        <v>651</v>
      </c>
      <c r="H226" s="13">
        <v>651</v>
      </c>
      <c r="I226" s="13"/>
      <c r="J226" s="13">
        <f aca="true" t="shared" si="16" ref="J226:J235">SUM(E226:I226)</f>
        <v>2103.3</v>
      </c>
      <c r="K226" s="17" t="s">
        <v>19</v>
      </c>
    </row>
    <row r="227" spans="2:11" ht="15.75">
      <c r="B227" s="59"/>
      <c r="C227" s="33"/>
      <c r="D227" s="11" t="s">
        <v>31</v>
      </c>
      <c r="E227" s="8"/>
      <c r="F227" s="8"/>
      <c r="G227" s="8"/>
      <c r="H227" s="8"/>
      <c r="I227" s="8"/>
      <c r="J227" s="13">
        <f t="shared" si="16"/>
        <v>0</v>
      </c>
      <c r="K227" s="6"/>
    </row>
    <row r="228" spans="2:11" ht="15.75">
      <c r="B228" s="59"/>
      <c r="C228" s="33"/>
      <c r="D228" s="11" t="s">
        <v>32</v>
      </c>
      <c r="E228" s="8"/>
      <c r="F228" s="8"/>
      <c r="G228" s="8"/>
      <c r="H228" s="8"/>
      <c r="I228" s="8"/>
      <c r="J228" s="13">
        <f t="shared" si="16"/>
        <v>0</v>
      </c>
      <c r="K228" s="6"/>
    </row>
    <row r="229" spans="2:11" ht="15.75">
      <c r="B229" s="59"/>
      <c r="C229" s="34"/>
      <c r="D229" s="12" t="s">
        <v>33</v>
      </c>
      <c r="E229" s="8"/>
      <c r="F229" s="8"/>
      <c r="G229" s="8"/>
      <c r="H229" s="8"/>
      <c r="I229" s="8"/>
      <c r="J229" s="13">
        <f t="shared" si="16"/>
        <v>0</v>
      </c>
      <c r="K229" s="6"/>
    </row>
    <row r="230" spans="2:11" ht="15.75">
      <c r="B230" s="60" t="s">
        <v>64</v>
      </c>
      <c r="C230" s="38" t="s">
        <v>39</v>
      </c>
      <c r="D230" s="11" t="s">
        <v>28</v>
      </c>
      <c r="E230" s="8"/>
      <c r="F230" s="8">
        <f>F231+F232+F233+F234+F235</f>
        <v>724.8000000000001</v>
      </c>
      <c r="G230" s="8">
        <f>G231+G232+G233+G234+G235</f>
        <v>700</v>
      </c>
      <c r="H230" s="8">
        <f>H231+H232+H233+H234+H235</f>
        <v>700</v>
      </c>
      <c r="I230" s="8">
        <f>I231+I232+I233+I234+I235</f>
        <v>0</v>
      </c>
      <c r="J230" s="13">
        <f t="shared" si="16"/>
        <v>2124.8</v>
      </c>
      <c r="K230" s="6"/>
    </row>
    <row r="231" spans="2:11" ht="15.75">
      <c r="B231" s="61"/>
      <c r="C231" s="38"/>
      <c r="D231" s="11" t="s">
        <v>29</v>
      </c>
      <c r="E231" s="8"/>
      <c r="F231" s="8">
        <v>74.2</v>
      </c>
      <c r="G231" s="8">
        <v>49</v>
      </c>
      <c r="H231" s="8">
        <v>49</v>
      </c>
      <c r="I231" s="8"/>
      <c r="J231" s="13">
        <f t="shared" si="16"/>
        <v>172.2</v>
      </c>
      <c r="K231" s="6"/>
    </row>
    <row r="232" spans="2:11" ht="15.75">
      <c r="B232" s="61"/>
      <c r="C232" s="38"/>
      <c r="D232" s="11" t="s">
        <v>30</v>
      </c>
      <c r="E232" s="8"/>
      <c r="F232" s="8">
        <v>650.6</v>
      </c>
      <c r="G232" s="8">
        <v>651</v>
      </c>
      <c r="H232" s="8">
        <v>651</v>
      </c>
      <c r="I232" s="8"/>
      <c r="J232" s="13">
        <f t="shared" si="16"/>
        <v>1952.6</v>
      </c>
      <c r="K232" s="6"/>
    </row>
    <row r="233" spans="2:11" ht="15.75">
      <c r="B233" s="61"/>
      <c r="C233" s="38"/>
      <c r="D233" s="11" t="s">
        <v>31</v>
      </c>
      <c r="E233" s="8"/>
      <c r="F233" s="8"/>
      <c r="G233" s="8"/>
      <c r="H233" s="8"/>
      <c r="I233" s="8"/>
      <c r="J233" s="13">
        <f t="shared" si="16"/>
        <v>0</v>
      </c>
      <c r="K233" s="6"/>
    </row>
    <row r="234" spans="2:11" ht="15.75">
      <c r="B234" s="61"/>
      <c r="C234" s="38"/>
      <c r="D234" s="11" t="s">
        <v>32</v>
      </c>
      <c r="E234" s="8"/>
      <c r="F234" s="8"/>
      <c r="G234" s="8"/>
      <c r="H234" s="8"/>
      <c r="I234" s="8"/>
      <c r="J234" s="13">
        <f t="shared" si="16"/>
        <v>0</v>
      </c>
      <c r="K234" s="6"/>
    </row>
    <row r="235" spans="2:11" ht="15.75">
      <c r="B235" s="62"/>
      <c r="C235" s="38"/>
      <c r="D235" s="12" t="s">
        <v>33</v>
      </c>
      <c r="E235" s="8"/>
      <c r="F235" s="8"/>
      <c r="G235" s="8"/>
      <c r="H235" s="8"/>
      <c r="I235" s="8"/>
      <c r="J235" s="13">
        <f t="shared" si="16"/>
        <v>0</v>
      </c>
      <c r="K235" s="6"/>
    </row>
    <row r="236" spans="2:11" ht="15.75">
      <c r="B236" s="47" t="s">
        <v>65</v>
      </c>
      <c r="C236" s="38" t="s">
        <v>39</v>
      </c>
      <c r="D236" s="11" t="s">
        <v>28</v>
      </c>
      <c r="E236" s="8">
        <f>E237+E238+E239+E240+E241</f>
        <v>615.2</v>
      </c>
      <c r="F236" s="8">
        <f>F237+F238+F239+F240+F241</f>
        <v>3441.5</v>
      </c>
      <c r="G236" s="8">
        <f>G237+G238+G239+G240+G241</f>
        <v>2543.5</v>
      </c>
      <c r="H236" s="8">
        <f>H237+H238+H239+H240+H241</f>
        <v>2479.8999999999996</v>
      </c>
      <c r="I236" s="8">
        <f>I237+I238+I239+I240+I241</f>
        <v>2850.8</v>
      </c>
      <c r="J236" s="8">
        <f>I236+H236+G236+F236+E236</f>
        <v>11930.900000000001</v>
      </c>
      <c r="K236" s="6"/>
    </row>
    <row r="237" spans="2:11" ht="15.75">
      <c r="B237" s="48"/>
      <c r="C237" s="38"/>
      <c r="D237" s="11" t="s">
        <v>29</v>
      </c>
      <c r="E237" s="8">
        <f>E243+E249</f>
        <v>615.2</v>
      </c>
      <c r="F237" s="8">
        <f>F243+F249</f>
        <v>982.8</v>
      </c>
      <c r="G237" s="8">
        <f aca="true" t="shared" si="17" ref="F237:I241">G243+G249</f>
        <v>178.1</v>
      </c>
      <c r="H237" s="8">
        <f t="shared" si="17"/>
        <v>173.7</v>
      </c>
      <c r="I237" s="8">
        <f t="shared" si="17"/>
        <v>0</v>
      </c>
      <c r="J237" s="8">
        <f>I237+H237+G237+F237+E237</f>
        <v>1949.8</v>
      </c>
      <c r="K237" s="6"/>
    </row>
    <row r="238" spans="2:11" ht="15.75">
      <c r="B238" s="48"/>
      <c r="C238" s="38"/>
      <c r="D238" s="11" t="s">
        <v>30</v>
      </c>
      <c r="E238" s="8">
        <f>E244+E250</f>
        <v>0</v>
      </c>
      <c r="F238" s="8">
        <v>2458.7</v>
      </c>
      <c r="G238" s="8">
        <f t="shared" si="17"/>
        <v>2365.4</v>
      </c>
      <c r="H238" s="8">
        <f t="shared" si="17"/>
        <v>2306.2</v>
      </c>
      <c r="I238" s="8">
        <f>I244+I250</f>
        <v>2850.8</v>
      </c>
      <c r="J238" s="8">
        <f>E238+F238+G238+H238+I238</f>
        <v>9981.1</v>
      </c>
      <c r="K238" s="6"/>
    </row>
    <row r="239" spans="2:11" ht="15.75">
      <c r="B239" s="48"/>
      <c r="C239" s="38"/>
      <c r="D239" s="11" t="s">
        <v>31</v>
      </c>
      <c r="E239" s="8">
        <f>E245+E251</f>
        <v>0</v>
      </c>
      <c r="F239" s="8">
        <f t="shared" si="17"/>
        <v>0</v>
      </c>
      <c r="G239" s="8">
        <f t="shared" si="17"/>
        <v>0</v>
      </c>
      <c r="H239" s="8">
        <f t="shared" si="17"/>
        <v>0</v>
      </c>
      <c r="I239" s="8">
        <f t="shared" si="17"/>
        <v>0</v>
      </c>
      <c r="J239" s="8">
        <f aca="true" t="shared" si="18" ref="J239:J277">E239+F239+G239+H239+I239</f>
        <v>0</v>
      </c>
      <c r="K239" s="6"/>
    </row>
    <row r="240" spans="2:11" ht="15.75">
      <c r="B240" s="48"/>
      <c r="C240" s="38"/>
      <c r="D240" s="11" t="s">
        <v>32</v>
      </c>
      <c r="E240" s="8">
        <f>E246+E252</f>
        <v>0</v>
      </c>
      <c r="F240" s="8">
        <f t="shared" si="17"/>
        <v>0</v>
      </c>
      <c r="G240" s="8">
        <f t="shared" si="17"/>
        <v>0</v>
      </c>
      <c r="H240" s="8">
        <f t="shared" si="17"/>
        <v>0</v>
      </c>
      <c r="I240" s="8">
        <f t="shared" si="17"/>
        <v>0</v>
      </c>
      <c r="J240" s="8">
        <f t="shared" si="18"/>
        <v>0</v>
      </c>
      <c r="K240" s="6"/>
    </row>
    <row r="241" spans="2:11" ht="15.75">
      <c r="B241" s="49"/>
      <c r="C241" s="38"/>
      <c r="D241" s="12" t="s">
        <v>33</v>
      </c>
      <c r="E241" s="8">
        <f>E247+E253</f>
        <v>0</v>
      </c>
      <c r="F241" s="8">
        <f t="shared" si="17"/>
        <v>0</v>
      </c>
      <c r="G241" s="8">
        <f t="shared" si="17"/>
        <v>0</v>
      </c>
      <c r="H241" s="8">
        <f t="shared" si="17"/>
        <v>0</v>
      </c>
      <c r="I241" s="8">
        <f t="shared" si="17"/>
        <v>0</v>
      </c>
      <c r="J241" s="8">
        <f t="shared" si="18"/>
        <v>0</v>
      </c>
      <c r="K241" s="6"/>
    </row>
    <row r="242" spans="2:11" ht="15.75">
      <c r="B242" s="60" t="s">
        <v>66</v>
      </c>
      <c r="C242" s="38" t="s">
        <v>39</v>
      </c>
      <c r="D242" s="11" t="s">
        <v>28</v>
      </c>
      <c r="E242" s="8"/>
      <c r="F242" s="8">
        <f>F243+F244+F245+F246+F247</f>
        <v>2643.8999999999996</v>
      </c>
      <c r="G242" s="8">
        <f>G243+G244+G245+G246+G247</f>
        <v>2543.5</v>
      </c>
      <c r="H242" s="8">
        <f>H243+H244+H245+H246+H247</f>
        <v>2479.8999999999996</v>
      </c>
      <c r="I242" s="8">
        <f>I243+I244+I245+I246+I247</f>
        <v>0</v>
      </c>
      <c r="J242" s="8">
        <f t="shared" si="18"/>
        <v>7667.299999999999</v>
      </c>
      <c r="K242" s="6"/>
    </row>
    <row r="243" spans="2:11" ht="15.75">
      <c r="B243" s="61"/>
      <c r="C243" s="38"/>
      <c r="D243" s="11" t="s">
        <v>29</v>
      </c>
      <c r="E243" s="8"/>
      <c r="F243" s="8">
        <v>185.2</v>
      </c>
      <c r="G243" s="8">
        <v>178.1</v>
      </c>
      <c r="H243" s="8">
        <v>173.7</v>
      </c>
      <c r="I243" s="8"/>
      <c r="J243" s="8">
        <f t="shared" si="18"/>
        <v>537</v>
      </c>
      <c r="K243" s="6"/>
    </row>
    <row r="244" spans="2:11" ht="15.75">
      <c r="B244" s="61"/>
      <c r="C244" s="38"/>
      <c r="D244" s="11" t="s">
        <v>30</v>
      </c>
      <c r="E244" s="8"/>
      <c r="F244" s="8">
        <v>2458.7</v>
      </c>
      <c r="G244" s="8">
        <v>2365.4</v>
      </c>
      <c r="H244" s="8">
        <v>2306.2</v>
      </c>
      <c r="I244" s="8"/>
      <c r="J244" s="8">
        <f t="shared" si="18"/>
        <v>7130.3</v>
      </c>
      <c r="K244" s="6"/>
    </row>
    <row r="245" spans="2:11" ht="15.75">
      <c r="B245" s="61"/>
      <c r="C245" s="38"/>
      <c r="D245" s="11" t="s">
        <v>31</v>
      </c>
      <c r="E245" s="8"/>
      <c r="F245" s="8"/>
      <c r="G245" s="8"/>
      <c r="H245" s="8"/>
      <c r="I245" s="8"/>
      <c r="J245" s="8">
        <f t="shared" si="18"/>
        <v>0</v>
      </c>
      <c r="K245" s="6"/>
    </row>
    <row r="246" spans="2:11" ht="15.75">
      <c r="B246" s="61"/>
      <c r="C246" s="38"/>
      <c r="D246" s="11" t="s">
        <v>32</v>
      </c>
      <c r="E246" s="8"/>
      <c r="F246" s="8"/>
      <c r="G246" s="8"/>
      <c r="H246" s="8"/>
      <c r="I246" s="8"/>
      <c r="J246" s="8">
        <f t="shared" si="18"/>
        <v>0</v>
      </c>
      <c r="K246" s="6"/>
    </row>
    <row r="247" spans="2:11" ht="15.75">
      <c r="B247" s="62"/>
      <c r="C247" s="38"/>
      <c r="D247" s="12" t="s">
        <v>33</v>
      </c>
      <c r="E247" s="8"/>
      <c r="F247" s="8"/>
      <c r="G247" s="8"/>
      <c r="H247" s="8"/>
      <c r="I247" s="8"/>
      <c r="J247" s="8">
        <f t="shared" si="18"/>
        <v>0</v>
      </c>
      <c r="K247" s="6"/>
    </row>
    <row r="248" spans="2:11" ht="15.75">
      <c r="B248" s="37" t="s">
        <v>67</v>
      </c>
      <c r="C248" s="38" t="s">
        <v>68</v>
      </c>
      <c r="D248" s="11" t="s">
        <v>28</v>
      </c>
      <c r="E248" s="8">
        <f>E249+E250+E251+E252+E253</f>
        <v>615.2</v>
      </c>
      <c r="F248" s="8">
        <f>F249+F250+F251+F252+F253</f>
        <v>797.6</v>
      </c>
      <c r="G248" s="8">
        <f>G249+G250+G251+G252+G253</f>
        <v>0</v>
      </c>
      <c r="H248" s="8">
        <f>H249+H250+H251+H252+H253</f>
        <v>0</v>
      </c>
      <c r="I248" s="8">
        <f>I249+I250+I251+I252+I253</f>
        <v>2850.8</v>
      </c>
      <c r="J248" s="8">
        <f t="shared" si="18"/>
        <v>4263.6</v>
      </c>
      <c r="K248" s="6"/>
    </row>
    <row r="249" spans="2:11" ht="15.75">
      <c r="B249" s="37"/>
      <c r="C249" s="38"/>
      <c r="D249" s="11" t="s">
        <v>29</v>
      </c>
      <c r="E249" s="8">
        <v>615.2</v>
      </c>
      <c r="F249" s="8">
        <v>797.6</v>
      </c>
      <c r="G249" s="8"/>
      <c r="H249" s="8"/>
      <c r="I249" s="8"/>
      <c r="J249" s="8">
        <f t="shared" si="18"/>
        <v>1412.8000000000002</v>
      </c>
      <c r="K249" s="6"/>
    </row>
    <row r="250" spans="2:11" ht="15.75">
      <c r="B250" s="37"/>
      <c r="C250" s="38"/>
      <c r="D250" s="11" t="s">
        <v>30</v>
      </c>
      <c r="E250" s="8">
        <v>0</v>
      </c>
      <c r="F250" s="8"/>
      <c r="G250" s="8"/>
      <c r="H250" s="8"/>
      <c r="I250" s="8">
        <v>2850.8</v>
      </c>
      <c r="J250" s="8">
        <f t="shared" si="18"/>
        <v>2850.8</v>
      </c>
      <c r="K250" s="6"/>
    </row>
    <row r="251" spans="2:11" ht="15.75">
      <c r="B251" s="37"/>
      <c r="C251" s="38"/>
      <c r="D251" s="11" t="s">
        <v>31</v>
      </c>
      <c r="E251" s="8"/>
      <c r="F251" s="8"/>
      <c r="G251" s="8"/>
      <c r="H251" s="8"/>
      <c r="I251" s="8"/>
      <c r="J251" s="8">
        <f t="shared" si="18"/>
        <v>0</v>
      </c>
      <c r="K251" s="6"/>
    </row>
    <row r="252" spans="2:11" ht="15.75">
      <c r="B252" s="37"/>
      <c r="C252" s="38"/>
      <c r="D252" s="11" t="s">
        <v>32</v>
      </c>
      <c r="E252" s="8"/>
      <c r="F252" s="8"/>
      <c r="G252" s="8"/>
      <c r="H252" s="8"/>
      <c r="I252" s="8"/>
      <c r="J252" s="8">
        <f t="shared" si="18"/>
        <v>0</v>
      </c>
      <c r="K252" s="6"/>
    </row>
    <row r="253" spans="2:11" ht="15.75">
      <c r="B253" s="37"/>
      <c r="C253" s="38"/>
      <c r="D253" s="12" t="s">
        <v>33</v>
      </c>
      <c r="E253" s="8"/>
      <c r="F253" s="8"/>
      <c r="G253" s="8"/>
      <c r="H253" s="8"/>
      <c r="I253" s="8"/>
      <c r="J253" s="8">
        <f t="shared" si="18"/>
        <v>0</v>
      </c>
      <c r="K253" s="6"/>
    </row>
    <row r="254" spans="2:11" ht="15.75">
      <c r="B254" s="63" t="s">
        <v>3</v>
      </c>
      <c r="C254" s="32" t="s">
        <v>7</v>
      </c>
      <c r="D254" s="11" t="s">
        <v>28</v>
      </c>
      <c r="E254" s="8">
        <f>E255+E256+E257+E258+E259</f>
        <v>10401.8</v>
      </c>
      <c r="F254" s="8">
        <f>SUM(F255:F256)</f>
        <v>0</v>
      </c>
      <c r="G254" s="8">
        <f>G255+G256+G257+G258+G259</f>
        <v>0</v>
      </c>
      <c r="H254" s="8">
        <f>H255+H256+H257+H258+H259</f>
        <v>0</v>
      </c>
      <c r="I254" s="8">
        <f>I255+I256+I257+I258+I259</f>
        <v>0</v>
      </c>
      <c r="J254" s="8">
        <f t="shared" si="18"/>
        <v>10401.8</v>
      </c>
      <c r="K254" s="6"/>
    </row>
    <row r="255" spans="2:11" ht="15.75">
      <c r="B255" s="64"/>
      <c r="C255" s="33"/>
      <c r="D255" s="11" t="s">
        <v>29</v>
      </c>
      <c r="E255" s="8">
        <v>3411.9</v>
      </c>
      <c r="F255" s="8">
        <v>0</v>
      </c>
      <c r="G255" s="8">
        <v>0</v>
      </c>
      <c r="H255" s="8">
        <v>0</v>
      </c>
      <c r="I255" s="8">
        <v>0</v>
      </c>
      <c r="J255" s="8">
        <f t="shared" si="18"/>
        <v>3411.9</v>
      </c>
      <c r="K255" s="6"/>
    </row>
    <row r="256" spans="2:11" ht="15.75">
      <c r="B256" s="64"/>
      <c r="C256" s="33"/>
      <c r="D256" s="11" t="s">
        <v>30</v>
      </c>
      <c r="E256" s="8">
        <v>6989.9</v>
      </c>
      <c r="F256" s="8">
        <v>0</v>
      </c>
      <c r="G256" s="8">
        <v>0</v>
      </c>
      <c r="H256" s="8">
        <v>0</v>
      </c>
      <c r="I256" s="8">
        <v>0</v>
      </c>
      <c r="J256" s="8">
        <f t="shared" si="18"/>
        <v>6989.9</v>
      </c>
      <c r="K256" s="6"/>
    </row>
    <row r="257" spans="2:11" ht="15.75">
      <c r="B257" s="64"/>
      <c r="C257" s="33"/>
      <c r="D257" s="11" t="s">
        <v>31</v>
      </c>
      <c r="E257" s="8"/>
      <c r="F257" s="8"/>
      <c r="G257" s="8"/>
      <c r="H257" s="8"/>
      <c r="I257" s="8"/>
      <c r="J257" s="8">
        <f t="shared" si="18"/>
        <v>0</v>
      </c>
      <c r="K257" s="6"/>
    </row>
    <row r="258" spans="2:11" ht="15.75">
      <c r="B258" s="64"/>
      <c r="C258" s="33"/>
      <c r="D258" s="11" t="s">
        <v>32</v>
      </c>
      <c r="E258" s="8"/>
      <c r="F258" s="8"/>
      <c r="G258" s="8"/>
      <c r="H258" s="8"/>
      <c r="I258" s="8"/>
      <c r="J258" s="8">
        <f t="shared" si="18"/>
        <v>0</v>
      </c>
      <c r="K258" s="6"/>
    </row>
    <row r="259" spans="2:11" ht="15.75">
      <c r="B259" s="65"/>
      <c r="C259" s="34"/>
      <c r="D259" s="12" t="s">
        <v>33</v>
      </c>
      <c r="E259" s="8"/>
      <c r="F259" s="8"/>
      <c r="G259" s="8"/>
      <c r="H259" s="8"/>
      <c r="I259" s="8"/>
      <c r="J259" s="8">
        <f t="shared" si="18"/>
        <v>0</v>
      </c>
      <c r="K259" s="6"/>
    </row>
    <row r="260" spans="2:11" ht="15.75">
      <c r="B260" s="39" t="s">
        <v>69</v>
      </c>
      <c r="C260" s="38" t="s">
        <v>68</v>
      </c>
      <c r="D260" s="11" t="s">
        <v>28</v>
      </c>
      <c r="E260" s="8"/>
      <c r="F260" s="8">
        <f>F261+F262+F263+F264+F265</f>
        <v>0</v>
      </c>
      <c r="G260" s="8">
        <f>G261+G262+G263+G264+G265</f>
        <v>0</v>
      </c>
      <c r="H260" s="8">
        <f>H261+H262+H263+H264+H265</f>
        <v>0</v>
      </c>
      <c r="I260" s="8">
        <f>I261+I262+I263+I264+I265</f>
        <v>0</v>
      </c>
      <c r="J260" s="8">
        <f t="shared" si="18"/>
        <v>0</v>
      </c>
      <c r="K260" s="6"/>
    </row>
    <row r="261" spans="2:11" ht="15.75">
      <c r="B261" s="40"/>
      <c r="C261" s="38"/>
      <c r="D261" s="11" t="s">
        <v>29</v>
      </c>
      <c r="E261" s="8"/>
      <c r="F261" s="8">
        <v>0</v>
      </c>
      <c r="G261" s="8">
        <v>0</v>
      </c>
      <c r="H261" s="8">
        <v>0</v>
      </c>
      <c r="I261" s="8">
        <v>0</v>
      </c>
      <c r="J261" s="8">
        <f t="shared" si="18"/>
        <v>0</v>
      </c>
      <c r="K261" s="6"/>
    </row>
    <row r="262" spans="2:11" ht="15.75">
      <c r="B262" s="40"/>
      <c r="C262" s="38"/>
      <c r="D262" s="11" t="s">
        <v>30</v>
      </c>
      <c r="E262" s="8"/>
      <c r="F262" s="8">
        <v>0</v>
      </c>
      <c r="G262" s="8">
        <v>0</v>
      </c>
      <c r="H262" s="8">
        <v>0</v>
      </c>
      <c r="I262" s="8">
        <v>0</v>
      </c>
      <c r="J262" s="8">
        <f t="shared" si="18"/>
        <v>0</v>
      </c>
      <c r="K262" s="6"/>
    </row>
    <row r="263" spans="2:11" ht="15.75">
      <c r="B263" s="40"/>
      <c r="C263" s="38"/>
      <c r="D263" s="11" t="s">
        <v>31</v>
      </c>
      <c r="E263" s="8"/>
      <c r="F263" s="8"/>
      <c r="G263" s="8"/>
      <c r="H263" s="8"/>
      <c r="I263" s="8"/>
      <c r="J263" s="8">
        <f t="shared" si="18"/>
        <v>0</v>
      </c>
      <c r="K263" s="6"/>
    </row>
    <row r="264" spans="2:11" ht="15.75">
      <c r="B264" s="40"/>
      <c r="C264" s="38"/>
      <c r="D264" s="11" t="s">
        <v>32</v>
      </c>
      <c r="E264" s="8"/>
      <c r="F264" s="8"/>
      <c r="G264" s="8"/>
      <c r="H264" s="8"/>
      <c r="I264" s="8"/>
      <c r="J264" s="8">
        <f t="shared" si="18"/>
        <v>0</v>
      </c>
      <c r="K264" s="6"/>
    </row>
    <row r="265" spans="2:11" ht="15.75">
      <c r="B265" s="41"/>
      <c r="C265" s="38"/>
      <c r="D265" s="12" t="s">
        <v>33</v>
      </c>
      <c r="E265" s="8"/>
      <c r="F265" s="8"/>
      <c r="G265" s="8"/>
      <c r="H265" s="8"/>
      <c r="I265" s="8"/>
      <c r="J265" s="8">
        <f t="shared" si="18"/>
        <v>0</v>
      </c>
      <c r="K265" s="6"/>
    </row>
    <row r="266" spans="2:11" ht="15.75">
      <c r="B266" s="39" t="s">
        <v>70</v>
      </c>
      <c r="C266" s="38" t="s">
        <v>68</v>
      </c>
      <c r="D266" s="11" t="s">
        <v>28</v>
      </c>
      <c r="E266" s="8"/>
      <c r="F266" s="8"/>
      <c r="G266" s="8"/>
      <c r="H266" s="8"/>
      <c r="I266" s="8"/>
      <c r="J266" s="8">
        <f t="shared" si="18"/>
        <v>0</v>
      </c>
      <c r="K266" s="6"/>
    </row>
    <row r="267" spans="2:11" ht="15.75">
      <c r="B267" s="40"/>
      <c r="C267" s="38"/>
      <c r="D267" s="11" t="s">
        <v>29</v>
      </c>
      <c r="E267" s="8"/>
      <c r="F267" s="8"/>
      <c r="G267" s="8"/>
      <c r="H267" s="8"/>
      <c r="I267" s="8"/>
      <c r="J267" s="8">
        <f t="shared" si="18"/>
        <v>0</v>
      </c>
      <c r="K267" s="6"/>
    </row>
    <row r="268" spans="2:11" ht="15.75">
      <c r="B268" s="40"/>
      <c r="C268" s="38"/>
      <c r="D268" s="11" t="s">
        <v>30</v>
      </c>
      <c r="E268" s="8"/>
      <c r="F268" s="8"/>
      <c r="G268" s="8"/>
      <c r="H268" s="8"/>
      <c r="I268" s="8"/>
      <c r="J268" s="8">
        <f t="shared" si="18"/>
        <v>0</v>
      </c>
      <c r="K268" s="6"/>
    </row>
    <row r="269" spans="2:11" ht="15.75">
      <c r="B269" s="40"/>
      <c r="C269" s="38"/>
      <c r="D269" s="11" t="s">
        <v>31</v>
      </c>
      <c r="E269" s="8"/>
      <c r="F269" s="8"/>
      <c r="G269" s="8"/>
      <c r="H269" s="8"/>
      <c r="I269" s="8"/>
      <c r="J269" s="8">
        <f t="shared" si="18"/>
        <v>0</v>
      </c>
      <c r="K269" s="6"/>
    </row>
    <row r="270" spans="2:11" ht="15.75">
      <c r="B270" s="40"/>
      <c r="C270" s="38"/>
      <c r="D270" s="11" t="s">
        <v>32</v>
      </c>
      <c r="E270" s="8"/>
      <c r="F270" s="8"/>
      <c r="G270" s="8"/>
      <c r="H270" s="8"/>
      <c r="I270" s="8"/>
      <c r="J270" s="8">
        <f t="shared" si="18"/>
        <v>0</v>
      </c>
      <c r="K270" s="6"/>
    </row>
    <row r="271" spans="2:11" ht="15.75">
      <c r="B271" s="41"/>
      <c r="C271" s="38"/>
      <c r="D271" s="12" t="s">
        <v>33</v>
      </c>
      <c r="E271" s="8"/>
      <c r="F271" s="8"/>
      <c r="G271" s="8"/>
      <c r="H271" s="8"/>
      <c r="I271" s="8"/>
      <c r="J271" s="8">
        <f t="shared" si="18"/>
        <v>0</v>
      </c>
      <c r="K271" s="6"/>
    </row>
    <row r="272" spans="2:11" ht="15.75">
      <c r="B272" s="47" t="s">
        <v>71</v>
      </c>
      <c r="C272" s="32" t="s">
        <v>7</v>
      </c>
      <c r="D272" s="18" t="s">
        <v>28</v>
      </c>
      <c r="E272" s="5">
        <f>E273+E274+E275+E276+E277</f>
        <v>319.7</v>
      </c>
      <c r="F272" s="5">
        <f>F273+F274+F275+F276+F277</f>
        <v>0</v>
      </c>
      <c r="G272" s="5">
        <f>G273+G274+G275+G276+G277</f>
        <v>0</v>
      </c>
      <c r="H272" s="5">
        <f>H273+H274+H275+H276+H277</f>
        <v>0</v>
      </c>
      <c r="I272" s="5">
        <f>I273+I274+I275+I276+I277</f>
        <v>655</v>
      </c>
      <c r="J272" s="5">
        <f t="shared" si="18"/>
        <v>974.7</v>
      </c>
      <c r="K272" s="6"/>
    </row>
    <row r="273" spans="2:11" ht="15.75">
      <c r="B273" s="48"/>
      <c r="C273" s="33"/>
      <c r="D273" s="18" t="s">
        <v>29</v>
      </c>
      <c r="E273" s="5">
        <f>E279+E285+E291</f>
        <v>319.7</v>
      </c>
      <c r="F273" s="5">
        <f>F279+F285+F291</f>
        <v>0</v>
      </c>
      <c r="G273" s="5">
        <f>G279+G285+G291</f>
        <v>0</v>
      </c>
      <c r="H273" s="5">
        <f>H279+H285+H291</f>
        <v>0</v>
      </c>
      <c r="I273" s="5">
        <f>I279+I285+I291</f>
        <v>655</v>
      </c>
      <c r="J273" s="5">
        <f t="shared" si="18"/>
        <v>974.7</v>
      </c>
      <c r="K273" s="6"/>
    </row>
    <row r="274" spans="2:11" ht="15.75">
      <c r="B274" s="48"/>
      <c r="C274" s="33"/>
      <c r="D274" s="11" t="s">
        <v>30</v>
      </c>
      <c r="E274" s="8">
        <f aca="true" t="shared" si="19" ref="E274:I277">E280+E286+E292</f>
        <v>0</v>
      </c>
      <c r="F274" s="8">
        <f t="shared" si="19"/>
        <v>0</v>
      </c>
      <c r="G274" s="8">
        <f t="shared" si="19"/>
        <v>0</v>
      </c>
      <c r="H274" s="8">
        <f t="shared" si="19"/>
        <v>0</v>
      </c>
      <c r="I274" s="8">
        <f t="shared" si="19"/>
        <v>0</v>
      </c>
      <c r="J274" s="8">
        <f t="shared" si="18"/>
        <v>0</v>
      </c>
      <c r="K274" s="6"/>
    </row>
    <row r="275" spans="2:11" ht="15.75">
      <c r="B275" s="48"/>
      <c r="C275" s="33"/>
      <c r="D275" s="11" t="s">
        <v>31</v>
      </c>
      <c r="E275" s="8">
        <f t="shared" si="19"/>
        <v>0</v>
      </c>
      <c r="F275" s="8">
        <f t="shared" si="19"/>
        <v>0</v>
      </c>
      <c r="G275" s="8">
        <f t="shared" si="19"/>
        <v>0</v>
      </c>
      <c r="H275" s="8">
        <f t="shared" si="19"/>
        <v>0</v>
      </c>
      <c r="I275" s="8">
        <f t="shared" si="19"/>
        <v>0</v>
      </c>
      <c r="J275" s="8">
        <f t="shared" si="18"/>
        <v>0</v>
      </c>
      <c r="K275" s="6"/>
    </row>
    <row r="276" spans="2:11" ht="15.75">
      <c r="B276" s="48"/>
      <c r="C276" s="33"/>
      <c r="D276" s="11" t="s">
        <v>32</v>
      </c>
      <c r="E276" s="8">
        <f t="shared" si="19"/>
        <v>0</v>
      </c>
      <c r="F276" s="8">
        <f t="shared" si="19"/>
        <v>0</v>
      </c>
      <c r="G276" s="8">
        <f t="shared" si="19"/>
        <v>0</v>
      </c>
      <c r="H276" s="8">
        <f t="shared" si="19"/>
        <v>0</v>
      </c>
      <c r="I276" s="8">
        <f t="shared" si="19"/>
        <v>0</v>
      </c>
      <c r="J276" s="8">
        <f t="shared" si="18"/>
        <v>0</v>
      </c>
      <c r="K276" s="6"/>
    </row>
    <row r="277" spans="2:11" ht="15.75">
      <c r="B277" s="49"/>
      <c r="C277" s="34"/>
      <c r="D277" s="11" t="s">
        <v>33</v>
      </c>
      <c r="E277" s="8">
        <f t="shared" si="19"/>
        <v>0</v>
      </c>
      <c r="F277" s="8">
        <f t="shared" si="19"/>
        <v>0</v>
      </c>
      <c r="G277" s="8">
        <f t="shared" si="19"/>
        <v>0</v>
      </c>
      <c r="H277" s="8">
        <f t="shared" si="19"/>
        <v>0</v>
      </c>
      <c r="I277" s="8">
        <f t="shared" si="19"/>
        <v>0</v>
      </c>
      <c r="J277" s="8">
        <f t="shared" si="18"/>
        <v>0</v>
      </c>
      <c r="K277" s="6"/>
    </row>
    <row r="278" spans="2:11" ht="15.75">
      <c r="B278" s="47" t="s">
        <v>72</v>
      </c>
      <c r="C278" s="32" t="s">
        <v>7</v>
      </c>
      <c r="D278" s="11" t="s">
        <v>28</v>
      </c>
      <c r="E278" s="8">
        <f>E279+E280+E281+E282</f>
        <v>0</v>
      </c>
      <c r="F278" s="8">
        <f>F279+F280+F281+F282</f>
        <v>0</v>
      </c>
      <c r="G278" s="8">
        <f>G279</f>
        <v>0</v>
      </c>
      <c r="H278" s="8">
        <f>H279</f>
        <v>0</v>
      </c>
      <c r="I278" s="8">
        <f>I279</f>
        <v>355</v>
      </c>
      <c r="J278" s="8">
        <f>I278+H278+G278+F278+E278</f>
        <v>355</v>
      </c>
      <c r="K278" s="6"/>
    </row>
    <row r="279" spans="2:11" ht="15.75">
      <c r="B279" s="48"/>
      <c r="C279" s="33"/>
      <c r="D279" s="11" t="s">
        <v>29</v>
      </c>
      <c r="E279" s="8">
        <v>0</v>
      </c>
      <c r="F279" s="8">
        <v>0</v>
      </c>
      <c r="G279" s="8">
        <v>0</v>
      </c>
      <c r="H279" s="8">
        <v>0</v>
      </c>
      <c r="I279" s="8">
        <v>355</v>
      </c>
      <c r="J279" s="8">
        <f>I279+H279+G279+F279+E279</f>
        <v>355</v>
      </c>
      <c r="K279" s="6"/>
    </row>
    <row r="280" spans="2:11" ht="15.75">
      <c r="B280" s="48"/>
      <c r="C280" s="33"/>
      <c r="D280" s="11" t="s">
        <v>30</v>
      </c>
      <c r="E280" s="8"/>
      <c r="F280" s="8"/>
      <c r="G280" s="8"/>
      <c r="H280" s="8"/>
      <c r="I280" s="8"/>
      <c r="J280" s="8"/>
      <c r="K280" s="6"/>
    </row>
    <row r="281" spans="2:11" ht="15.75">
      <c r="B281" s="48"/>
      <c r="C281" s="33"/>
      <c r="D281" s="11" t="s">
        <v>31</v>
      </c>
      <c r="E281" s="8"/>
      <c r="F281" s="8"/>
      <c r="G281" s="8"/>
      <c r="H281" s="8"/>
      <c r="I281" s="8"/>
      <c r="J281" s="8"/>
      <c r="K281" s="6"/>
    </row>
    <row r="282" spans="2:11" ht="15.75">
      <c r="B282" s="48"/>
      <c r="C282" s="33"/>
      <c r="D282" s="11" t="s">
        <v>32</v>
      </c>
      <c r="E282" s="8"/>
      <c r="F282" s="8"/>
      <c r="G282" s="8"/>
      <c r="H282" s="8"/>
      <c r="I282" s="8"/>
      <c r="J282" s="8"/>
      <c r="K282" s="6"/>
    </row>
    <row r="283" spans="2:11" ht="15.75">
      <c r="B283" s="49"/>
      <c r="C283" s="34"/>
      <c r="D283" s="11" t="s">
        <v>33</v>
      </c>
      <c r="E283" s="8"/>
      <c r="F283" s="8"/>
      <c r="G283" s="8"/>
      <c r="H283" s="8"/>
      <c r="I283" s="8"/>
      <c r="J283" s="8"/>
      <c r="K283" s="6"/>
    </row>
    <row r="284" spans="2:11" ht="15.75">
      <c r="B284" s="47" t="s">
        <v>73</v>
      </c>
      <c r="C284" s="32" t="s">
        <v>7</v>
      </c>
      <c r="D284" s="11" t="s">
        <v>28</v>
      </c>
      <c r="E284" s="8">
        <f>E285+E286+E287+E288</f>
        <v>0</v>
      </c>
      <c r="F284" s="8">
        <f>F285+F286+F287+F288</f>
        <v>0</v>
      </c>
      <c r="G284" s="8">
        <f>G285+G286+G287+G288</f>
        <v>0</v>
      </c>
      <c r="H284" s="8">
        <f>H285+H286+H287+H288</f>
        <v>0</v>
      </c>
      <c r="I284" s="8">
        <f>I285+I286+I287+I288</f>
        <v>0</v>
      </c>
      <c r="J284" s="8">
        <f>I284+H284+G284+F284+E284</f>
        <v>0</v>
      </c>
      <c r="K284" s="6"/>
    </row>
    <row r="285" spans="2:11" ht="15.75">
      <c r="B285" s="48"/>
      <c r="C285" s="33"/>
      <c r="D285" s="11" t="s">
        <v>29</v>
      </c>
      <c r="E285" s="8">
        <v>0</v>
      </c>
      <c r="F285" s="8">
        <v>0</v>
      </c>
      <c r="G285" s="8">
        <v>0</v>
      </c>
      <c r="H285" s="8">
        <v>0</v>
      </c>
      <c r="I285" s="8">
        <v>0</v>
      </c>
      <c r="J285" s="8">
        <f>I285+H285+G285+F285+E285</f>
        <v>0</v>
      </c>
      <c r="K285" s="6"/>
    </row>
    <row r="286" spans="2:11" ht="15.75">
      <c r="B286" s="48"/>
      <c r="C286" s="33"/>
      <c r="D286" s="11" t="s">
        <v>30</v>
      </c>
      <c r="E286" s="8"/>
      <c r="F286" s="8"/>
      <c r="G286" s="8"/>
      <c r="H286" s="8"/>
      <c r="I286" s="8"/>
      <c r="J286" s="8"/>
      <c r="K286" s="6"/>
    </row>
    <row r="287" spans="2:11" ht="15.75">
      <c r="B287" s="48"/>
      <c r="C287" s="33"/>
      <c r="D287" s="11" t="s">
        <v>31</v>
      </c>
      <c r="E287" s="8"/>
      <c r="F287" s="8"/>
      <c r="G287" s="8"/>
      <c r="H287" s="8"/>
      <c r="I287" s="8"/>
      <c r="J287" s="8"/>
      <c r="K287" s="6"/>
    </row>
    <row r="288" spans="2:11" ht="15.75">
      <c r="B288" s="48"/>
      <c r="C288" s="33"/>
      <c r="D288" s="11" t="s">
        <v>32</v>
      </c>
      <c r="E288" s="8"/>
      <c r="F288" s="8"/>
      <c r="G288" s="8"/>
      <c r="H288" s="8"/>
      <c r="I288" s="8"/>
      <c r="J288" s="8"/>
      <c r="K288" s="6"/>
    </row>
    <row r="289" spans="2:11" ht="15.75">
      <c r="B289" s="49"/>
      <c r="C289" s="34"/>
      <c r="D289" s="11" t="s">
        <v>33</v>
      </c>
      <c r="E289" s="8"/>
      <c r="F289" s="8"/>
      <c r="G289" s="8"/>
      <c r="H289" s="8"/>
      <c r="I289" s="8"/>
      <c r="J289" s="8"/>
      <c r="K289" s="6"/>
    </row>
    <row r="290" spans="2:11" ht="15.75">
      <c r="B290" s="47" t="s">
        <v>74</v>
      </c>
      <c r="C290" s="32" t="s">
        <v>7</v>
      </c>
      <c r="D290" s="11" t="s">
        <v>28</v>
      </c>
      <c r="E290" s="8">
        <f aca="true" t="shared" si="20" ref="E290:J290">E291+E292+E293+E294</f>
        <v>319.7</v>
      </c>
      <c r="F290" s="8">
        <f t="shared" si="20"/>
        <v>0</v>
      </c>
      <c r="G290" s="8">
        <f t="shared" si="20"/>
        <v>0</v>
      </c>
      <c r="H290" s="8">
        <f t="shared" si="20"/>
        <v>0</v>
      </c>
      <c r="I290" s="8">
        <f t="shared" si="20"/>
        <v>300</v>
      </c>
      <c r="J290" s="8">
        <f t="shared" si="20"/>
        <v>619.7</v>
      </c>
      <c r="K290" s="6"/>
    </row>
    <row r="291" spans="2:11" ht="15.75">
      <c r="B291" s="48"/>
      <c r="C291" s="33"/>
      <c r="D291" s="11" t="s">
        <v>29</v>
      </c>
      <c r="E291" s="8">
        <v>319.7</v>
      </c>
      <c r="F291" s="8">
        <v>0</v>
      </c>
      <c r="G291" s="8">
        <v>0</v>
      </c>
      <c r="H291" s="8">
        <v>0</v>
      </c>
      <c r="I291" s="8">
        <v>300</v>
      </c>
      <c r="J291" s="8">
        <f>I291+H291+G291+F291+E291</f>
        <v>619.7</v>
      </c>
      <c r="K291" s="6"/>
    </row>
    <row r="292" spans="2:11" ht="15.75">
      <c r="B292" s="48"/>
      <c r="C292" s="33"/>
      <c r="D292" s="11" t="s">
        <v>30</v>
      </c>
      <c r="E292" s="8"/>
      <c r="F292" s="8"/>
      <c r="G292" s="8"/>
      <c r="H292" s="8"/>
      <c r="I292" s="8"/>
      <c r="J292" s="8"/>
      <c r="K292" s="6"/>
    </row>
    <row r="293" spans="2:11" ht="15.75">
      <c r="B293" s="48"/>
      <c r="C293" s="33"/>
      <c r="D293" s="11" t="s">
        <v>31</v>
      </c>
      <c r="E293" s="8"/>
      <c r="F293" s="8"/>
      <c r="G293" s="8"/>
      <c r="H293" s="8"/>
      <c r="I293" s="8"/>
      <c r="J293" s="8"/>
      <c r="K293" s="6"/>
    </row>
    <row r="294" spans="2:11" ht="15.75">
      <c r="B294" s="48"/>
      <c r="C294" s="33"/>
      <c r="D294" s="11" t="s">
        <v>32</v>
      </c>
      <c r="E294" s="8"/>
      <c r="F294" s="8"/>
      <c r="G294" s="8"/>
      <c r="H294" s="8"/>
      <c r="I294" s="8"/>
      <c r="J294" s="8"/>
      <c r="K294" s="6"/>
    </row>
    <row r="295" spans="2:11" ht="15.75">
      <c r="B295" s="49"/>
      <c r="C295" s="34"/>
      <c r="D295" s="11" t="s">
        <v>33</v>
      </c>
      <c r="E295" s="8"/>
      <c r="F295" s="8"/>
      <c r="G295" s="8"/>
      <c r="H295" s="8"/>
      <c r="I295" s="8"/>
      <c r="J295" s="8"/>
      <c r="K295" s="6"/>
    </row>
    <row r="296" spans="2:11" ht="15.75">
      <c r="B296" s="47" t="s">
        <v>75</v>
      </c>
      <c r="C296" s="32" t="s">
        <v>7</v>
      </c>
      <c r="D296" s="11" t="s">
        <v>28</v>
      </c>
      <c r="E296" s="8">
        <f>E297+E298+E299+E300</f>
        <v>518.3000000000001</v>
      </c>
      <c r="F296" s="8">
        <f>F297+F298+F299+F300</f>
        <v>263.6</v>
      </c>
      <c r="G296" s="8">
        <f>G297+G298+G299+G300</f>
        <v>6172.8</v>
      </c>
      <c r="H296" s="8">
        <f>H297+H298+H299+H300</f>
        <v>736</v>
      </c>
      <c r="I296" s="8">
        <f>I297+I298+I299+I300</f>
        <v>2900</v>
      </c>
      <c r="J296" s="8">
        <f>I296+H296+G296+F296+E296</f>
        <v>10590.699999999999</v>
      </c>
      <c r="K296" s="6"/>
    </row>
    <row r="297" spans="2:11" ht="15.75">
      <c r="B297" s="48"/>
      <c r="C297" s="33"/>
      <c r="D297" s="11" t="s">
        <v>29</v>
      </c>
      <c r="E297" s="8">
        <v>378.8</v>
      </c>
      <c r="F297" s="8">
        <v>263.6</v>
      </c>
      <c r="G297" s="8">
        <v>1475.3</v>
      </c>
      <c r="H297" s="8">
        <v>736</v>
      </c>
      <c r="I297" s="8">
        <f>2900</f>
        <v>2900</v>
      </c>
      <c r="J297" s="8">
        <f>I297+H297+G297+F297+E297</f>
        <v>5753.700000000001</v>
      </c>
      <c r="K297" s="6"/>
    </row>
    <row r="298" spans="2:11" ht="15.75">
      <c r="B298" s="48"/>
      <c r="C298" s="33"/>
      <c r="D298" s="11" t="s">
        <v>30</v>
      </c>
      <c r="E298" s="13">
        <v>124.4</v>
      </c>
      <c r="F298" s="13">
        <v>0</v>
      </c>
      <c r="G298" s="13">
        <v>4287.3</v>
      </c>
      <c r="H298" s="13"/>
      <c r="I298" s="13"/>
      <c r="J298" s="8">
        <f aca="true" t="shared" si="21" ref="J298:J313">I298+H298+G298+F298+E298</f>
        <v>4411.7</v>
      </c>
      <c r="K298" s="19"/>
    </row>
    <row r="299" spans="2:11" ht="15.75">
      <c r="B299" s="48"/>
      <c r="C299" s="33"/>
      <c r="D299" s="11" t="s">
        <v>31</v>
      </c>
      <c r="E299" s="13">
        <v>15.1</v>
      </c>
      <c r="F299" s="13"/>
      <c r="G299" s="13">
        <v>410.2</v>
      </c>
      <c r="H299" s="13"/>
      <c r="I299" s="13"/>
      <c r="J299" s="8">
        <f t="shared" si="21"/>
        <v>425.3</v>
      </c>
      <c r="K299" s="19"/>
    </row>
    <row r="300" spans="2:11" ht="15.75">
      <c r="B300" s="48"/>
      <c r="C300" s="33"/>
      <c r="D300" s="11" t="s">
        <v>32</v>
      </c>
      <c r="E300" s="13"/>
      <c r="F300" s="13"/>
      <c r="G300" s="13"/>
      <c r="H300" s="13"/>
      <c r="I300" s="13"/>
      <c r="J300" s="8">
        <f t="shared" si="21"/>
        <v>0</v>
      </c>
      <c r="K300" s="19"/>
    </row>
    <row r="301" spans="2:11" ht="15.75">
      <c r="B301" s="49"/>
      <c r="C301" s="34"/>
      <c r="D301" s="11" t="s">
        <v>33</v>
      </c>
      <c r="E301" s="8"/>
      <c r="F301" s="8"/>
      <c r="G301" s="8"/>
      <c r="H301" s="8"/>
      <c r="I301" s="8"/>
      <c r="J301" s="8">
        <f t="shared" si="21"/>
        <v>0</v>
      </c>
      <c r="K301" s="6"/>
    </row>
    <row r="302" spans="2:11" ht="15.75">
      <c r="B302" s="47" t="s">
        <v>76</v>
      </c>
      <c r="C302" s="32" t="s">
        <v>7</v>
      </c>
      <c r="D302" s="11" t="s">
        <v>28</v>
      </c>
      <c r="E302" s="8">
        <f>E303+E304+E305+E306+E307</f>
        <v>0</v>
      </c>
      <c r="F302" s="8">
        <f>F303+F304+F305+F306+F307</f>
        <v>263.6</v>
      </c>
      <c r="G302" s="8">
        <f>G303+G304+G305+G306+G307</f>
        <v>1121.7</v>
      </c>
      <c r="H302" s="8">
        <f>H303+H304+H305+H306+H307</f>
        <v>736</v>
      </c>
      <c r="I302" s="8">
        <f>I303+I304+I305+I306+I307</f>
        <v>0</v>
      </c>
      <c r="J302" s="8">
        <f t="shared" si="21"/>
        <v>2121.3</v>
      </c>
      <c r="K302" s="6"/>
    </row>
    <row r="303" spans="2:11" ht="15.75">
      <c r="B303" s="48"/>
      <c r="C303" s="33"/>
      <c r="D303" s="11" t="s">
        <v>29</v>
      </c>
      <c r="E303" s="8"/>
      <c r="F303" s="8">
        <v>263.6</v>
      </c>
      <c r="G303" s="8">
        <v>1121.7</v>
      </c>
      <c r="H303" s="8">
        <v>736</v>
      </c>
      <c r="I303" s="8"/>
      <c r="J303" s="8">
        <f t="shared" si="21"/>
        <v>2121.3</v>
      </c>
      <c r="K303" s="6"/>
    </row>
    <row r="304" spans="2:11" ht="15.75">
      <c r="B304" s="48"/>
      <c r="C304" s="33"/>
      <c r="D304" s="11" t="s">
        <v>30</v>
      </c>
      <c r="E304" s="8"/>
      <c r="F304" s="8"/>
      <c r="G304" s="8"/>
      <c r="H304" s="8"/>
      <c r="I304" s="8"/>
      <c r="J304" s="8">
        <f t="shared" si="21"/>
        <v>0</v>
      </c>
      <c r="K304" s="6"/>
    </row>
    <row r="305" spans="2:11" ht="15.75">
      <c r="B305" s="48"/>
      <c r="C305" s="33"/>
      <c r="D305" s="11" t="s">
        <v>31</v>
      </c>
      <c r="E305" s="8"/>
      <c r="F305" s="8"/>
      <c r="G305" s="8"/>
      <c r="H305" s="8"/>
      <c r="I305" s="8"/>
      <c r="J305" s="8">
        <f t="shared" si="21"/>
        <v>0</v>
      </c>
      <c r="K305" s="6"/>
    </row>
    <row r="306" spans="2:11" ht="15.75">
      <c r="B306" s="48"/>
      <c r="C306" s="33"/>
      <c r="D306" s="11" t="s">
        <v>32</v>
      </c>
      <c r="E306" s="8"/>
      <c r="F306" s="8"/>
      <c r="G306" s="8"/>
      <c r="H306" s="8"/>
      <c r="I306" s="8"/>
      <c r="J306" s="8">
        <f t="shared" si="21"/>
        <v>0</v>
      </c>
      <c r="K306" s="6"/>
    </row>
    <row r="307" spans="2:11" ht="15.75">
      <c r="B307" s="49"/>
      <c r="C307" s="34"/>
      <c r="D307" s="11" t="s">
        <v>33</v>
      </c>
      <c r="E307" s="8"/>
      <c r="F307" s="8"/>
      <c r="G307" s="8"/>
      <c r="H307" s="8"/>
      <c r="I307" s="8"/>
      <c r="J307" s="8">
        <f t="shared" si="21"/>
        <v>0</v>
      </c>
      <c r="K307" s="6"/>
    </row>
    <row r="308" spans="2:11" ht="15.75">
      <c r="B308" s="47" t="s">
        <v>77</v>
      </c>
      <c r="C308" s="38" t="s">
        <v>39</v>
      </c>
      <c r="D308" s="11" t="s">
        <v>28</v>
      </c>
      <c r="E308" s="8">
        <f>E309+E310+E311+E312+E313</f>
        <v>0</v>
      </c>
      <c r="F308" s="8">
        <f>F309+F310+F311+F312+F313</f>
        <v>0</v>
      </c>
      <c r="G308" s="8">
        <f>G309+G310+G311+G312+G313</f>
        <v>5051.1</v>
      </c>
      <c r="H308" s="8">
        <f>H309+H310+H311+H312+H313</f>
        <v>0</v>
      </c>
      <c r="I308" s="8">
        <f>I309+I310+I311+I312+I313</f>
        <v>0</v>
      </c>
      <c r="J308" s="8">
        <f t="shared" si="21"/>
        <v>5051.1</v>
      </c>
      <c r="K308" s="6"/>
    </row>
    <row r="309" spans="2:11" ht="15.75">
      <c r="B309" s="48"/>
      <c r="C309" s="38"/>
      <c r="D309" s="11" t="s">
        <v>29</v>
      </c>
      <c r="E309" s="8"/>
      <c r="F309" s="8"/>
      <c r="G309" s="8">
        <v>353.6</v>
      </c>
      <c r="H309" s="8"/>
      <c r="I309" s="8"/>
      <c r="J309" s="8">
        <f t="shared" si="21"/>
        <v>353.6</v>
      </c>
      <c r="K309" s="6"/>
    </row>
    <row r="310" spans="2:11" ht="15.75">
      <c r="B310" s="48"/>
      <c r="C310" s="38"/>
      <c r="D310" s="11" t="s">
        <v>30</v>
      </c>
      <c r="E310" s="8"/>
      <c r="F310" s="8"/>
      <c r="G310" s="8">
        <v>4287.3</v>
      </c>
      <c r="H310" s="8"/>
      <c r="I310" s="8"/>
      <c r="J310" s="8">
        <f t="shared" si="21"/>
        <v>4287.3</v>
      </c>
      <c r="K310" s="6"/>
    </row>
    <row r="311" spans="2:11" ht="15.75">
      <c r="B311" s="48"/>
      <c r="C311" s="38"/>
      <c r="D311" s="11" t="s">
        <v>31</v>
      </c>
      <c r="E311" s="8"/>
      <c r="F311" s="8"/>
      <c r="G311" s="8">
        <v>410.2</v>
      </c>
      <c r="H311" s="8"/>
      <c r="I311" s="8"/>
      <c r="J311" s="8">
        <f t="shared" si="21"/>
        <v>410.2</v>
      </c>
      <c r="K311" s="6"/>
    </row>
    <row r="312" spans="2:11" ht="15.75">
      <c r="B312" s="48"/>
      <c r="C312" s="38"/>
      <c r="D312" s="11" t="s">
        <v>32</v>
      </c>
      <c r="E312" s="8"/>
      <c r="F312" s="8"/>
      <c r="G312" s="8"/>
      <c r="H312" s="8"/>
      <c r="I312" s="8"/>
      <c r="J312" s="8">
        <f t="shared" si="21"/>
        <v>0</v>
      </c>
      <c r="K312" s="6"/>
    </row>
    <row r="313" spans="2:11" ht="15.75">
      <c r="B313" s="49"/>
      <c r="C313" s="38"/>
      <c r="D313" s="11" t="s">
        <v>33</v>
      </c>
      <c r="E313" s="8"/>
      <c r="F313" s="8"/>
      <c r="G313" s="8"/>
      <c r="H313" s="8"/>
      <c r="I313" s="8"/>
      <c r="J313" s="8">
        <f t="shared" si="21"/>
        <v>0</v>
      </c>
      <c r="K313" s="6"/>
    </row>
    <row r="314" spans="2:11" ht="15.75">
      <c r="B314" s="66" t="s">
        <v>78</v>
      </c>
      <c r="C314" s="32" t="s">
        <v>7</v>
      </c>
      <c r="D314" s="11" t="s">
        <v>28</v>
      </c>
      <c r="E314" s="8">
        <f>E315+E316+E317+E318</f>
        <v>150</v>
      </c>
      <c r="F314" s="8">
        <f>F315+F316+F317+F318</f>
        <v>150</v>
      </c>
      <c r="G314" s="8">
        <f>G315+G316+G317+G318</f>
        <v>150</v>
      </c>
      <c r="H314" s="8">
        <f>H315+H316+H317+H318</f>
        <v>150</v>
      </c>
      <c r="I314" s="8">
        <f>I315+I316+I317+I318</f>
        <v>150</v>
      </c>
      <c r="J314" s="8">
        <f>I314+H314+G314+F314+E314</f>
        <v>750</v>
      </c>
      <c r="K314" s="6"/>
    </row>
    <row r="315" spans="2:11" ht="15.75">
      <c r="B315" s="67"/>
      <c r="C315" s="33"/>
      <c r="D315" s="11" t="s">
        <v>29</v>
      </c>
      <c r="E315" s="8">
        <v>150</v>
      </c>
      <c r="F315" s="8">
        <v>150</v>
      </c>
      <c r="G315" s="8">
        <v>150</v>
      </c>
      <c r="H315" s="8">
        <v>150</v>
      </c>
      <c r="I315" s="8">
        <v>150</v>
      </c>
      <c r="J315" s="8">
        <f>I315+H315+G315+F315+E315</f>
        <v>750</v>
      </c>
      <c r="K315" s="6"/>
    </row>
    <row r="316" spans="2:11" ht="15.75">
      <c r="B316" s="67"/>
      <c r="C316" s="33"/>
      <c r="D316" s="11" t="s">
        <v>30</v>
      </c>
      <c r="E316" s="8"/>
      <c r="F316" s="8"/>
      <c r="G316" s="8"/>
      <c r="H316" s="8"/>
      <c r="I316" s="8"/>
      <c r="J316" s="8"/>
      <c r="K316" s="6"/>
    </row>
    <row r="317" spans="2:11" ht="15.75">
      <c r="B317" s="67"/>
      <c r="C317" s="33"/>
      <c r="D317" s="11" t="s">
        <v>31</v>
      </c>
      <c r="E317" s="8"/>
      <c r="F317" s="8"/>
      <c r="G317" s="8"/>
      <c r="H317" s="8"/>
      <c r="I317" s="8"/>
      <c r="J317" s="8"/>
      <c r="K317" s="6"/>
    </row>
    <row r="318" spans="2:11" ht="15.75">
      <c r="B318" s="67"/>
      <c r="C318" s="33"/>
      <c r="D318" s="11" t="s">
        <v>32</v>
      </c>
      <c r="E318" s="8"/>
      <c r="F318" s="8"/>
      <c r="G318" s="8"/>
      <c r="H318" s="8"/>
      <c r="I318" s="8"/>
      <c r="J318" s="8"/>
      <c r="K318" s="6"/>
    </row>
    <row r="319" spans="2:11" ht="15.75">
      <c r="B319" s="68"/>
      <c r="C319" s="34"/>
      <c r="D319" s="11" t="s">
        <v>33</v>
      </c>
      <c r="E319" s="8"/>
      <c r="F319" s="8"/>
      <c r="G319" s="8"/>
      <c r="H319" s="8"/>
      <c r="I319" s="8"/>
      <c r="J319" s="8"/>
      <c r="K319" s="6"/>
    </row>
    <row r="320" spans="2:11" ht="15.75">
      <c r="B320" s="47" t="s">
        <v>79</v>
      </c>
      <c r="C320" s="32" t="s">
        <v>7</v>
      </c>
      <c r="D320" s="11" t="s">
        <v>28</v>
      </c>
      <c r="E320" s="8">
        <f>E321+E322+E323+E324</f>
        <v>265.1</v>
      </c>
      <c r="F320" s="8">
        <f>F321+F322+F323+F324</f>
        <v>120</v>
      </c>
      <c r="G320" s="8">
        <f>G321+G322+G323+G324</f>
        <v>0</v>
      </c>
      <c r="H320" s="8">
        <f>H321+H322+H323+H324</f>
        <v>0</v>
      </c>
      <c r="I320" s="8">
        <f>I321+I322+I323+I324</f>
        <v>450</v>
      </c>
      <c r="J320" s="8">
        <f>I320+H320+G320+F320+E320</f>
        <v>835.1</v>
      </c>
      <c r="K320" s="6"/>
    </row>
    <row r="321" spans="2:11" ht="15.75">
      <c r="B321" s="48"/>
      <c r="C321" s="33"/>
      <c r="D321" s="11" t="s">
        <v>29</v>
      </c>
      <c r="E321" s="8">
        <v>265.1</v>
      </c>
      <c r="F321" s="8">
        <v>120</v>
      </c>
      <c r="G321" s="8">
        <v>0</v>
      </c>
      <c r="H321" s="8">
        <v>0</v>
      </c>
      <c r="I321" s="8">
        <v>450</v>
      </c>
      <c r="J321" s="8">
        <f>I321+H321+G321+F321+E321</f>
        <v>835.1</v>
      </c>
      <c r="K321" s="6"/>
    </row>
    <row r="322" spans="2:11" ht="15.75">
      <c r="B322" s="48"/>
      <c r="C322" s="33"/>
      <c r="D322" s="11" t="s">
        <v>30</v>
      </c>
      <c r="E322" s="8">
        <v>0</v>
      </c>
      <c r="F322" s="8">
        <v>0</v>
      </c>
      <c r="G322" s="8">
        <v>0</v>
      </c>
      <c r="H322" s="8">
        <v>0</v>
      </c>
      <c r="I322" s="8">
        <v>0</v>
      </c>
      <c r="J322" s="8">
        <f>I322+H322+G322+F322+E322</f>
        <v>0</v>
      </c>
      <c r="K322" s="6"/>
    </row>
    <row r="323" spans="2:11" ht="15.75">
      <c r="B323" s="48"/>
      <c r="C323" s="33"/>
      <c r="D323" s="11" t="s">
        <v>31</v>
      </c>
      <c r="E323" s="8"/>
      <c r="F323" s="8"/>
      <c r="G323" s="8"/>
      <c r="H323" s="8"/>
      <c r="I323" s="8"/>
      <c r="J323" s="8">
        <v>0</v>
      </c>
      <c r="K323" s="6"/>
    </row>
    <row r="324" spans="2:11" ht="15.75">
      <c r="B324" s="48"/>
      <c r="C324" s="33"/>
      <c r="D324" s="11" t="s">
        <v>32</v>
      </c>
      <c r="E324" s="8"/>
      <c r="F324" s="8"/>
      <c r="G324" s="8"/>
      <c r="H324" s="8"/>
      <c r="I324" s="8"/>
      <c r="J324" s="8">
        <v>0</v>
      </c>
      <c r="K324" s="6"/>
    </row>
    <row r="325" spans="2:11" ht="15.75">
      <c r="B325" s="49"/>
      <c r="C325" s="34"/>
      <c r="D325" s="11" t="s">
        <v>33</v>
      </c>
      <c r="E325" s="8"/>
      <c r="F325" s="8"/>
      <c r="G325" s="8"/>
      <c r="H325" s="8"/>
      <c r="I325" s="8"/>
      <c r="J325" s="8"/>
      <c r="K325" s="6"/>
    </row>
    <row r="326" spans="2:11" ht="15.75">
      <c r="B326" s="47" t="s">
        <v>80</v>
      </c>
      <c r="C326" s="32" t="s">
        <v>7</v>
      </c>
      <c r="D326" s="11" t="s">
        <v>28</v>
      </c>
      <c r="E326" s="8">
        <f>E327+E328+E329+E330</f>
        <v>459.8</v>
      </c>
      <c r="F326" s="8">
        <f>F327+F328+F329+F330</f>
        <v>286.5</v>
      </c>
      <c r="G326" s="8">
        <f>G327+G328+G329+G330</f>
        <v>429.2</v>
      </c>
      <c r="H326" s="8">
        <f>H327+H328+H329+H330</f>
        <v>429.2</v>
      </c>
      <c r="I326" s="8">
        <f>I327+I328+I329+I330</f>
        <v>600</v>
      </c>
      <c r="J326" s="8">
        <f>I326+H326+G326+F326+E326</f>
        <v>2204.7000000000003</v>
      </c>
      <c r="K326" s="6"/>
    </row>
    <row r="327" spans="2:11" ht="15.75">
      <c r="B327" s="48"/>
      <c r="C327" s="33"/>
      <c r="D327" s="11" t="s">
        <v>29</v>
      </c>
      <c r="E327" s="8">
        <v>459.8</v>
      </c>
      <c r="F327" s="8">
        <v>286.5</v>
      </c>
      <c r="G327" s="8">
        <v>429.2</v>
      </c>
      <c r="H327" s="8">
        <v>429.2</v>
      </c>
      <c r="I327" s="8">
        <v>600</v>
      </c>
      <c r="J327" s="8">
        <f>I327+H327+G327+F327+E327</f>
        <v>2204.7000000000003</v>
      </c>
      <c r="K327" s="6"/>
    </row>
    <row r="328" spans="2:11" ht="15.75">
      <c r="B328" s="48"/>
      <c r="C328" s="33"/>
      <c r="D328" s="11" t="s">
        <v>30</v>
      </c>
      <c r="E328" s="8"/>
      <c r="F328" s="8"/>
      <c r="G328" s="8"/>
      <c r="H328" s="8"/>
      <c r="I328" s="8"/>
      <c r="J328" s="8">
        <v>0</v>
      </c>
      <c r="K328" s="6"/>
    </row>
    <row r="329" spans="2:11" ht="15.75">
      <c r="B329" s="48"/>
      <c r="C329" s="33"/>
      <c r="D329" s="11" t="s">
        <v>31</v>
      </c>
      <c r="E329" s="8"/>
      <c r="F329" s="8"/>
      <c r="G329" s="8"/>
      <c r="H329" s="8"/>
      <c r="I329" s="8"/>
      <c r="J329" s="8">
        <v>0</v>
      </c>
      <c r="K329" s="6"/>
    </row>
    <row r="330" spans="2:11" ht="15.75">
      <c r="B330" s="48"/>
      <c r="C330" s="33"/>
      <c r="D330" s="11" t="s">
        <v>32</v>
      </c>
      <c r="E330" s="8"/>
      <c r="F330" s="8"/>
      <c r="G330" s="8"/>
      <c r="H330" s="8"/>
      <c r="I330" s="8"/>
      <c r="J330" s="8">
        <v>0</v>
      </c>
      <c r="K330" s="6"/>
    </row>
    <row r="331" spans="2:11" ht="15.75">
      <c r="B331" s="49"/>
      <c r="C331" s="34"/>
      <c r="D331" s="11" t="s">
        <v>33</v>
      </c>
      <c r="E331" s="8"/>
      <c r="F331" s="8"/>
      <c r="G331" s="8"/>
      <c r="H331" s="8"/>
      <c r="I331" s="8"/>
      <c r="J331" s="8"/>
      <c r="K331" s="6"/>
    </row>
    <row r="332" spans="2:11" ht="15.75">
      <c r="B332" s="66" t="s">
        <v>81</v>
      </c>
      <c r="C332" s="32" t="s">
        <v>7</v>
      </c>
      <c r="D332" s="11" t="s">
        <v>28</v>
      </c>
      <c r="E332" s="8">
        <f>E333+E334+E335+E336</f>
        <v>0</v>
      </c>
      <c r="F332" s="8">
        <f>F333+F334+F335+F336</f>
        <v>0</v>
      </c>
      <c r="G332" s="8">
        <f>G333+G334+G335+G336</f>
        <v>120</v>
      </c>
      <c r="H332" s="8">
        <f>H333+H334+H335+H336</f>
        <v>120</v>
      </c>
      <c r="I332" s="8">
        <f>I333+I334+I335+I336</f>
        <v>100</v>
      </c>
      <c r="J332" s="8">
        <f>I332+H332+G332+F332+E332</f>
        <v>340</v>
      </c>
      <c r="K332" s="6"/>
    </row>
    <row r="333" spans="2:11" ht="15.75">
      <c r="B333" s="67"/>
      <c r="C333" s="33"/>
      <c r="D333" s="11" t="s">
        <v>29</v>
      </c>
      <c r="E333" s="8">
        <v>0</v>
      </c>
      <c r="F333" s="8">
        <v>0</v>
      </c>
      <c r="G333" s="8">
        <v>120</v>
      </c>
      <c r="H333" s="8">
        <v>120</v>
      </c>
      <c r="I333" s="8">
        <v>100</v>
      </c>
      <c r="J333" s="8">
        <f>I333+H333+G333+F333+E333</f>
        <v>340</v>
      </c>
      <c r="K333" s="6"/>
    </row>
    <row r="334" spans="2:11" ht="15.75">
      <c r="B334" s="67"/>
      <c r="C334" s="33"/>
      <c r="D334" s="11" t="s">
        <v>30</v>
      </c>
      <c r="E334" s="8"/>
      <c r="F334" s="8"/>
      <c r="G334" s="8"/>
      <c r="H334" s="8"/>
      <c r="I334" s="8"/>
      <c r="J334" s="8">
        <v>0</v>
      </c>
      <c r="K334" s="6"/>
    </row>
    <row r="335" spans="2:11" ht="15.75">
      <c r="B335" s="67"/>
      <c r="C335" s="33"/>
      <c r="D335" s="11" t="s">
        <v>31</v>
      </c>
      <c r="E335" s="8"/>
      <c r="F335" s="8"/>
      <c r="G335" s="8"/>
      <c r="H335" s="8"/>
      <c r="I335" s="8"/>
      <c r="J335" s="8">
        <v>0</v>
      </c>
      <c r="K335" s="6"/>
    </row>
    <row r="336" spans="2:11" ht="15.75">
      <c r="B336" s="67"/>
      <c r="C336" s="33"/>
      <c r="D336" s="11" t="s">
        <v>32</v>
      </c>
      <c r="E336" s="8"/>
      <c r="F336" s="8"/>
      <c r="G336" s="8"/>
      <c r="H336" s="8"/>
      <c r="I336" s="8"/>
      <c r="J336" s="8">
        <v>0</v>
      </c>
      <c r="K336" s="6"/>
    </row>
    <row r="337" spans="2:11" ht="15.75">
      <c r="B337" s="68"/>
      <c r="C337" s="34"/>
      <c r="D337" s="11" t="s">
        <v>33</v>
      </c>
      <c r="E337" s="8"/>
      <c r="F337" s="8"/>
      <c r="G337" s="8"/>
      <c r="H337" s="8"/>
      <c r="I337" s="8"/>
      <c r="J337" s="8"/>
      <c r="K337" s="6"/>
    </row>
    <row r="338" spans="2:11" ht="15.75">
      <c r="B338" s="66" t="s">
        <v>82</v>
      </c>
      <c r="C338" s="32" t="s">
        <v>7</v>
      </c>
      <c r="D338" s="11" t="s">
        <v>28</v>
      </c>
      <c r="E338" s="8">
        <f>E339+E340+E341+E342</f>
        <v>0</v>
      </c>
      <c r="F338" s="8">
        <f>F339+F340+F341+F342</f>
        <v>0</v>
      </c>
      <c r="G338" s="8">
        <f>G339+G340+G341+G342</f>
        <v>100</v>
      </c>
      <c r="H338" s="8">
        <f>H339+H340+H341+H342</f>
        <v>100</v>
      </c>
      <c r="I338" s="8">
        <f>I339+I340+I341+I342</f>
        <v>100</v>
      </c>
      <c r="J338" s="8">
        <f>I338+H338+G338+F338+E338</f>
        <v>300</v>
      </c>
      <c r="K338" s="6"/>
    </row>
    <row r="339" spans="2:11" ht="15.75">
      <c r="B339" s="67"/>
      <c r="C339" s="33"/>
      <c r="D339" s="11" t="s">
        <v>29</v>
      </c>
      <c r="E339" s="8">
        <v>0</v>
      </c>
      <c r="F339" s="8">
        <v>0</v>
      </c>
      <c r="G339" s="8">
        <v>100</v>
      </c>
      <c r="H339" s="8">
        <v>100</v>
      </c>
      <c r="I339" s="8">
        <v>100</v>
      </c>
      <c r="J339" s="8">
        <f>I339+H339+G339+F339+E339</f>
        <v>300</v>
      </c>
      <c r="K339" s="6"/>
    </row>
    <row r="340" spans="2:11" ht="15.75">
      <c r="B340" s="67"/>
      <c r="C340" s="33"/>
      <c r="D340" s="11" t="s">
        <v>30</v>
      </c>
      <c r="E340" s="8"/>
      <c r="F340" s="8"/>
      <c r="G340" s="8"/>
      <c r="H340" s="8"/>
      <c r="I340" s="8"/>
      <c r="J340" s="8">
        <v>0</v>
      </c>
      <c r="K340" s="6"/>
    </row>
    <row r="341" spans="2:11" ht="15.75">
      <c r="B341" s="67"/>
      <c r="C341" s="33"/>
      <c r="D341" s="11" t="s">
        <v>31</v>
      </c>
      <c r="E341" s="8"/>
      <c r="F341" s="8"/>
      <c r="G341" s="8"/>
      <c r="H341" s="8"/>
      <c r="I341" s="8"/>
      <c r="J341" s="8">
        <v>0</v>
      </c>
      <c r="K341" s="6"/>
    </row>
    <row r="342" spans="2:11" ht="15.75">
      <c r="B342" s="67"/>
      <c r="C342" s="33"/>
      <c r="D342" s="11" t="s">
        <v>32</v>
      </c>
      <c r="E342" s="8"/>
      <c r="F342" s="8"/>
      <c r="G342" s="8"/>
      <c r="H342" s="8"/>
      <c r="I342" s="8"/>
      <c r="J342" s="8">
        <v>0</v>
      </c>
      <c r="K342" s="6"/>
    </row>
    <row r="343" spans="2:11" ht="15.75">
      <c r="B343" s="68"/>
      <c r="C343" s="34"/>
      <c r="D343" s="11" t="s">
        <v>33</v>
      </c>
      <c r="E343" s="8"/>
      <c r="F343" s="8"/>
      <c r="G343" s="8"/>
      <c r="H343" s="8"/>
      <c r="I343" s="8"/>
      <c r="J343" s="8"/>
      <c r="K343" s="6"/>
    </row>
    <row r="344" spans="2:13" ht="15.75">
      <c r="B344" s="74" t="s">
        <v>83</v>
      </c>
      <c r="C344" s="30" t="s">
        <v>22</v>
      </c>
      <c r="D344" s="11" t="s">
        <v>28</v>
      </c>
      <c r="E344" s="5">
        <f aca="true" t="shared" si="22" ref="E344:I355">E350</f>
        <v>393.3</v>
      </c>
      <c r="F344" s="5">
        <f t="shared" si="22"/>
        <v>447.5</v>
      </c>
      <c r="G344" s="5">
        <f t="shared" si="22"/>
        <v>447.5</v>
      </c>
      <c r="H344" s="5">
        <f t="shared" si="22"/>
        <v>249.6</v>
      </c>
      <c r="I344" s="5">
        <f t="shared" si="22"/>
        <v>447.5</v>
      </c>
      <c r="J344" s="5">
        <f aca="true" t="shared" si="23" ref="J344:J397">SUM(E344:I344)</f>
        <v>1985.3999999999999</v>
      </c>
      <c r="K344" s="6"/>
      <c r="L344" s="69"/>
      <c r="M344" s="70"/>
    </row>
    <row r="345" spans="2:13" ht="15.75">
      <c r="B345" s="74"/>
      <c r="C345" s="30"/>
      <c r="D345" s="11" t="s">
        <v>29</v>
      </c>
      <c r="E345" s="5">
        <f t="shared" si="22"/>
        <v>383.3</v>
      </c>
      <c r="F345" s="5">
        <f t="shared" si="22"/>
        <v>447.5</v>
      </c>
      <c r="G345" s="5">
        <f t="shared" si="22"/>
        <v>447.5</v>
      </c>
      <c r="H345" s="5">
        <f t="shared" si="22"/>
        <v>249.6</v>
      </c>
      <c r="I345" s="5">
        <f t="shared" si="22"/>
        <v>447.5</v>
      </c>
      <c r="J345" s="5">
        <f t="shared" si="23"/>
        <v>1975.3999999999999</v>
      </c>
      <c r="K345" s="6"/>
      <c r="L345" s="69"/>
      <c r="M345" s="70"/>
    </row>
    <row r="346" spans="2:13" ht="15.75">
      <c r="B346" s="74"/>
      <c r="C346" s="30"/>
      <c r="D346" s="11" t="s">
        <v>30</v>
      </c>
      <c r="E346" s="5">
        <f t="shared" si="22"/>
        <v>0</v>
      </c>
      <c r="F346" s="5">
        <f t="shared" si="22"/>
        <v>0</v>
      </c>
      <c r="G346" s="5">
        <f t="shared" si="22"/>
        <v>0</v>
      </c>
      <c r="H346" s="5">
        <f t="shared" si="22"/>
        <v>0</v>
      </c>
      <c r="I346" s="5">
        <f t="shared" si="22"/>
        <v>0</v>
      </c>
      <c r="J346" s="5">
        <f t="shared" si="23"/>
        <v>0</v>
      </c>
      <c r="K346" s="6"/>
      <c r="L346" s="69"/>
      <c r="M346" s="70"/>
    </row>
    <row r="347" spans="2:13" ht="15.75">
      <c r="B347" s="74"/>
      <c r="C347" s="30"/>
      <c r="D347" s="11" t="s">
        <v>31</v>
      </c>
      <c r="E347" s="5">
        <f t="shared" si="22"/>
        <v>0</v>
      </c>
      <c r="F347" s="5">
        <f t="shared" si="22"/>
        <v>0</v>
      </c>
      <c r="G347" s="5">
        <f t="shared" si="22"/>
        <v>0</v>
      </c>
      <c r="H347" s="5">
        <f t="shared" si="22"/>
        <v>0</v>
      </c>
      <c r="I347" s="5">
        <f t="shared" si="22"/>
        <v>0</v>
      </c>
      <c r="J347" s="5">
        <f t="shared" si="23"/>
        <v>0</v>
      </c>
      <c r="K347" s="6"/>
      <c r="L347" s="69"/>
      <c r="M347" s="70"/>
    </row>
    <row r="348" spans="2:13" ht="15.75">
      <c r="B348" s="74"/>
      <c r="C348" s="30"/>
      <c r="D348" s="11" t="s">
        <v>32</v>
      </c>
      <c r="E348" s="5">
        <f t="shared" si="22"/>
        <v>0</v>
      </c>
      <c r="F348" s="5">
        <f t="shared" si="22"/>
        <v>0</v>
      </c>
      <c r="G348" s="5">
        <f t="shared" si="22"/>
        <v>0</v>
      </c>
      <c r="H348" s="5">
        <f t="shared" si="22"/>
        <v>0</v>
      </c>
      <c r="I348" s="5">
        <f t="shared" si="22"/>
        <v>0</v>
      </c>
      <c r="J348" s="5">
        <f t="shared" si="23"/>
        <v>0</v>
      </c>
      <c r="K348" s="6"/>
      <c r="L348" s="69"/>
      <c r="M348" s="70"/>
    </row>
    <row r="349" spans="2:13" ht="15.75">
      <c r="B349" s="74"/>
      <c r="C349" s="30"/>
      <c r="D349" s="12" t="s">
        <v>33</v>
      </c>
      <c r="E349" s="5">
        <f t="shared" si="22"/>
        <v>0</v>
      </c>
      <c r="F349" s="5">
        <f t="shared" si="22"/>
        <v>0</v>
      </c>
      <c r="G349" s="5">
        <f t="shared" si="22"/>
        <v>0</v>
      </c>
      <c r="H349" s="5">
        <f t="shared" si="22"/>
        <v>0</v>
      </c>
      <c r="I349" s="5">
        <f t="shared" si="22"/>
        <v>0</v>
      </c>
      <c r="J349" s="5">
        <f t="shared" si="23"/>
        <v>0</v>
      </c>
      <c r="K349" s="6"/>
      <c r="L349" s="69"/>
      <c r="M349" s="70"/>
    </row>
    <row r="350" spans="2:13" ht="15.75">
      <c r="B350" s="74"/>
      <c r="C350" s="32" t="s">
        <v>7</v>
      </c>
      <c r="D350" s="11" t="s">
        <v>28</v>
      </c>
      <c r="E350" s="8">
        <f t="shared" si="22"/>
        <v>393.3</v>
      </c>
      <c r="F350" s="8">
        <f t="shared" si="22"/>
        <v>447.5</v>
      </c>
      <c r="G350" s="8">
        <f t="shared" si="22"/>
        <v>447.5</v>
      </c>
      <c r="H350" s="8">
        <f t="shared" si="22"/>
        <v>249.6</v>
      </c>
      <c r="I350" s="8">
        <f t="shared" si="22"/>
        <v>447.5</v>
      </c>
      <c r="J350" s="8">
        <f t="shared" si="23"/>
        <v>1985.3999999999999</v>
      </c>
      <c r="K350" s="6"/>
      <c r="L350" s="69"/>
      <c r="M350" s="70"/>
    </row>
    <row r="351" spans="2:13" ht="15.75">
      <c r="B351" s="74"/>
      <c r="C351" s="33"/>
      <c r="D351" s="11" t="s">
        <v>29</v>
      </c>
      <c r="E351" s="8">
        <f t="shared" si="22"/>
        <v>383.3</v>
      </c>
      <c r="F351" s="8">
        <f t="shared" si="22"/>
        <v>447.5</v>
      </c>
      <c r="G351" s="8">
        <f t="shared" si="22"/>
        <v>447.5</v>
      </c>
      <c r="H351" s="8">
        <f t="shared" si="22"/>
        <v>249.6</v>
      </c>
      <c r="I351" s="8">
        <f t="shared" si="22"/>
        <v>447.5</v>
      </c>
      <c r="J351" s="8">
        <f t="shared" si="23"/>
        <v>1975.3999999999999</v>
      </c>
      <c r="K351" s="6"/>
      <c r="L351" s="69"/>
      <c r="M351" s="70"/>
    </row>
    <row r="352" spans="2:13" ht="15.75">
      <c r="B352" s="74"/>
      <c r="C352" s="33"/>
      <c r="D352" s="11" t="s">
        <v>30</v>
      </c>
      <c r="E352" s="8">
        <f t="shared" si="22"/>
        <v>0</v>
      </c>
      <c r="F352" s="8">
        <f t="shared" si="22"/>
        <v>0</v>
      </c>
      <c r="G352" s="8">
        <f t="shared" si="22"/>
        <v>0</v>
      </c>
      <c r="H352" s="8">
        <f t="shared" si="22"/>
        <v>0</v>
      </c>
      <c r="I352" s="8">
        <f t="shared" si="22"/>
        <v>0</v>
      </c>
      <c r="J352" s="8">
        <f t="shared" si="23"/>
        <v>0</v>
      </c>
      <c r="K352" s="6"/>
      <c r="L352" s="69"/>
      <c r="M352" s="70"/>
    </row>
    <row r="353" spans="2:13" ht="15.75">
      <c r="B353" s="74"/>
      <c r="C353" s="33"/>
      <c r="D353" s="11" t="s">
        <v>31</v>
      </c>
      <c r="E353" s="8">
        <f t="shared" si="22"/>
        <v>0</v>
      </c>
      <c r="F353" s="8">
        <f t="shared" si="22"/>
        <v>0</v>
      </c>
      <c r="G353" s="8">
        <f t="shared" si="22"/>
        <v>0</v>
      </c>
      <c r="H353" s="8">
        <f t="shared" si="22"/>
        <v>0</v>
      </c>
      <c r="I353" s="8">
        <f t="shared" si="22"/>
        <v>0</v>
      </c>
      <c r="J353" s="8">
        <f t="shared" si="23"/>
        <v>0</v>
      </c>
      <c r="K353" s="6"/>
      <c r="L353" s="69"/>
      <c r="M353" s="70"/>
    </row>
    <row r="354" spans="2:13" ht="15.75">
      <c r="B354" s="74"/>
      <c r="C354" s="33"/>
      <c r="D354" s="11" t="s">
        <v>32</v>
      </c>
      <c r="E354" s="8">
        <f t="shared" si="22"/>
        <v>0</v>
      </c>
      <c r="F354" s="8">
        <f t="shared" si="22"/>
        <v>0</v>
      </c>
      <c r="G354" s="8">
        <f t="shared" si="22"/>
        <v>0</v>
      </c>
      <c r="H354" s="8">
        <f t="shared" si="22"/>
        <v>0</v>
      </c>
      <c r="I354" s="8">
        <f t="shared" si="22"/>
        <v>0</v>
      </c>
      <c r="J354" s="8">
        <f t="shared" si="23"/>
        <v>0</v>
      </c>
      <c r="K354" s="6"/>
      <c r="L354" s="69"/>
      <c r="M354" s="70"/>
    </row>
    <row r="355" spans="2:13" ht="15.75">
      <c r="B355" s="74"/>
      <c r="C355" s="34"/>
      <c r="D355" s="12" t="s">
        <v>33</v>
      </c>
      <c r="E355" s="8">
        <f t="shared" si="22"/>
        <v>0</v>
      </c>
      <c r="F355" s="8">
        <f t="shared" si="22"/>
        <v>0</v>
      </c>
      <c r="G355" s="8">
        <f t="shared" si="22"/>
        <v>0</v>
      </c>
      <c r="H355" s="8">
        <f t="shared" si="22"/>
        <v>0</v>
      </c>
      <c r="I355" s="8">
        <f t="shared" si="22"/>
        <v>0</v>
      </c>
      <c r="J355" s="8">
        <f t="shared" si="23"/>
        <v>0</v>
      </c>
      <c r="K355" s="6"/>
      <c r="L355" s="69"/>
      <c r="M355" s="70"/>
    </row>
    <row r="356" spans="2:13" ht="15.75">
      <c r="B356" s="71" t="s">
        <v>2</v>
      </c>
      <c r="C356" s="32" t="s">
        <v>7</v>
      </c>
      <c r="D356" s="11" t="s">
        <v>28</v>
      </c>
      <c r="E356" s="8">
        <f>E362+E368+E374</f>
        <v>393.3</v>
      </c>
      <c r="F356" s="8">
        <f aca="true" t="shared" si="24" ref="F356:I357">F362+F368+F374</f>
        <v>447.5</v>
      </c>
      <c r="G356" s="8">
        <f t="shared" si="24"/>
        <v>447.5</v>
      </c>
      <c r="H356" s="8">
        <f t="shared" si="24"/>
        <v>249.6</v>
      </c>
      <c r="I356" s="8">
        <f t="shared" si="24"/>
        <v>447.5</v>
      </c>
      <c r="J356" s="8">
        <f t="shared" si="23"/>
        <v>1985.3999999999999</v>
      </c>
      <c r="K356" s="6"/>
      <c r="L356" s="69"/>
      <c r="M356" s="70"/>
    </row>
    <row r="357" spans="2:13" ht="15.75">
      <c r="B357" s="71"/>
      <c r="C357" s="33"/>
      <c r="D357" s="11" t="s">
        <v>29</v>
      </c>
      <c r="E357" s="8">
        <v>383.3</v>
      </c>
      <c r="F357" s="8">
        <f>F363+F369+F375</f>
        <v>447.5</v>
      </c>
      <c r="G357" s="8">
        <f t="shared" si="24"/>
        <v>447.5</v>
      </c>
      <c r="H357" s="8">
        <f t="shared" si="24"/>
        <v>249.6</v>
      </c>
      <c r="I357" s="8">
        <f>395.5+52</f>
        <v>447.5</v>
      </c>
      <c r="J357" s="8">
        <f t="shared" si="23"/>
        <v>1975.3999999999999</v>
      </c>
      <c r="K357" s="6"/>
      <c r="L357" s="69"/>
      <c r="M357" s="70"/>
    </row>
    <row r="358" spans="2:13" ht="15.75">
      <c r="B358" s="71"/>
      <c r="C358" s="33"/>
      <c r="D358" s="11" t="s">
        <v>30</v>
      </c>
      <c r="E358" s="8"/>
      <c r="F358" s="8"/>
      <c r="G358" s="8"/>
      <c r="H358" s="8"/>
      <c r="I358" s="8"/>
      <c r="J358" s="8">
        <f t="shared" si="23"/>
        <v>0</v>
      </c>
      <c r="K358" s="6"/>
      <c r="L358" s="69"/>
      <c r="M358" s="70"/>
    </row>
    <row r="359" spans="2:11" ht="15.75">
      <c r="B359" s="71"/>
      <c r="C359" s="33"/>
      <c r="D359" s="11" t="s">
        <v>31</v>
      </c>
      <c r="E359" s="8"/>
      <c r="F359" s="8"/>
      <c r="G359" s="8"/>
      <c r="H359" s="8"/>
      <c r="I359" s="8"/>
      <c r="J359" s="8">
        <f t="shared" si="23"/>
        <v>0</v>
      </c>
      <c r="K359" s="6"/>
    </row>
    <row r="360" spans="2:11" ht="15.75">
      <c r="B360" s="71"/>
      <c r="C360" s="33"/>
      <c r="D360" s="11" t="s">
        <v>32</v>
      </c>
      <c r="E360" s="8"/>
      <c r="F360" s="8"/>
      <c r="G360" s="8"/>
      <c r="H360" s="8"/>
      <c r="I360" s="8"/>
      <c r="J360" s="8">
        <f t="shared" si="23"/>
        <v>0</v>
      </c>
      <c r="K360" s="6"/>
    </row>
    <row r="361" spans="2:11" ht="15.75">
      <c r="B361" s="71"/>
      <c r="C361" s="34"/>
      <c r="D361" s="12" t="s">
        <v>33</v>
      </c>
      <c r="E361" s="8"/>
      <c r="F361" s="8"/>
      <c r="G361" s="8"/>
      <c r="H361" s="8"/>
      <c r="I361" s="8"/>
      <c r="J361" s="8">
        <f t="shared" si="23"/>
        <v>0</v>
      </c>
      <c r="K361" s="6"/>
    </row>
    <row r="362" spans="2:11" ht="15.75">
      <c r="B362" s="37" t="s">
        <v>84</v>
      </c>
      <c r="C362" s="38" t="s">
        <v>85</v>
      </c>
      <c r="D362" s="11" t="s">
        <v>28</v>
      </c>
      <c r="E362" s="8">
        <f>E363+E364+E365+E366+E367</f>
        <v>0</v>
      </c>
      <c r="F362" s="8">
        <f>F363+F364+F365+F366+F367</f>
        <v>19.7</v>
      </c>
      <c r="G362" s="8">
        <f>G363+G364+G365+G366+G367</f>
        <v>19.7</v>
      </c>
      <c r="H362" s="8">
        <f>H363+H364+H365+H366+H367</f>
        <v>10</v>
      </c>
      <c r="I362" s="8">
        <f>I363+I364+I365+I366+I367</f>
        <v>19.7</v>
      </c>
      <c r="J362" s="8">
        <f t="shared" si="23"/>
        <v>69.1</v>
      </c>
      <c r="K362" s="6"/>
    </row>
    <row r="363" spans="2:11" ht="15.75">
      <c r="B363" s="37"/>
      <c r="C363" s="38"/>
      <c r="D363" s="11" t="s">
        <v>29</v>
      </c>
      <c r="E363" s="8"/>
      <c r="F363" s="8">
        <v>19.7</v>
      </c>
      <c r="G363" s="8">
        <v>19.7</v>
      </c>
      <c r="H363" s="8">
        <v>10</v>
      </c>
      <c r="I363" s="8">
        <v>19.7</v>
      </c>
      <c r="J363" s="8">
        <f t="shared" si="23"/>
        <v>69.1</v>
      </c>
      <c r="K363" s="6"/>
    </row>
    <row r="364" spans="2:11" ht="15.75">
      <c r="B364" s="37"/>
      <c r="C364" s="38"/>
      <c r="D364" s="11" t="s">
        <v>30</v>
      </c>
      <c r="E364" s="8"/>
      <c r="F364" s="8"/>
      <c r="G364" s="8"/>
      <c r="H364" s="8"/>
      <c r="I364" s="8"/>
      <c r="J364" s="8">
        <f t="shared" si="23"/>
        <v>0</v>
      </c>
      <c r="K364" s="6"/>
    </row>
    <row r="365" spans="2:11" ht="15.75">
      <c r="B365" s="37"/>
      <c r="C365" s="38"/>
      <c r="D365" s="11" t="s">
        <v>31</v>
      </c>
      <c r="E365" s="8"/>
      <c r="F365" s="8"/>
      <c r="G365" s="8"/>
      <c r="H365" s="8"/>
      <c r="I365" s="8"/>
      <c r="J365" s="8">
        <f t="shared" si="23"/>
        <v>0</v>
      </c>
      <c r="K365" s="6"/>
    </row>
    <row r="366" spans="2:11" ht="15.75">
      <c r="B366" s="37"/>
      <c r="C366" s="38"/>
      <c r="D366" s="11" t="s">
        <v>32</v>
      </c>
      <c r="E366" s="8"/>
      <c r="F366" s="8"/>
      <c r="G366" s="8"/>
      <c r="H366" s="8"/>
      <c r="I366" s="8"/>
      <c r="J366" s="8">
        <f t="shared" si="23"/>
        <v>0</v>
      </c>
      <c r="K366" s="6"/>
    </row>
    <row r="367" spans="2:11" ht="15.75">
      <c r="B367" s="37"/>
      <c r="C367" s="38"/>
      <c r="D367" s="12" t="s">
        <v>33</v>
      </c>
      <c r="E367" s="8"/>
      <c r="F367" s="8"/>
      <c r="G367" s="8"/>
      <c r="H367" s="8"/>
      <c r="I367" s="8"/>
      <c r="J367" s="8">
        <f t="shared" si="23"/>
        <v>0</v>
      </c>
      <c r="K367" s="6"/>
    </row>
    <row r="368" spans="2:11" ht="15.75">
      <c r="B368" s="42" t="s">
        <v>86</v>
      </c>
      <c r="C368" s="72" t="s">
        <v>85</v>
      </c>
      <c r="D368" s="11" t="s">
        <v>28</v>
      </c>
      <c r="E368" s="8">
        <f>E369+E370+E371+E372+E373</f>
        <v>0.8</v>
      </c>
      <c r="F368" s="8">
        <f>F369+F370+F371+F372+F373</f>
        <v>25</v>
      </c>
      <c r="G368" s="8">
        <f>G369+G370+G371+G372+G373</f>
        <v>25</v>
      </c>
      <c r="H368" s="8">
        <f>H369+H370+H371+H372+H373</f>
        <v>15</v>
      </c>
      <c r="I368" s="8">
        <f>I369+I370+I371+I372+I373</f>
        <v>25</v>
      </c>
      <c r="J368" s="8">
        <f t="shared" si="23"/>
        <v>90.8</v>
      </c>
      <c r="K368" s="6"/>
    </row>
    <row r="369" spans="2:11" ht="15.75">
      <c r="B369" s="43"/>
      <c r="C369" s="73"/>
      <c r="D369" s="11" t="s">
        <v>29</v>
      </c>
      <c r="E369" s="8">
        <v>0.8</v>
      </c>
      <c r="F369" s="8">
        <v>25</v>
      </c>
      <c r="G369" s="8">
        <v>25</v>
      </c>
      <c r="H369" s="8">
        <v>15</v>
      </c>
      <c r="I369" s="8">
        <v>25</v>
      </c>
      <c r="J369" s="8">
        <f t="shared" si="23"/>
        <v>90.8</v>
      </c>
      <c r="K369" s="6"/>
    </row>
    <row r="370" spans="2:11" ht="15.75">
      <c r="B370" s="43"/>
      <c r="C370" s="73"/>
      <c r="D370" s="11" t="s">
        <v>30</v>
      </c>
      <c r="E370" s="8"/>
      <c r="F370" s="8"/>
      <c r="G370" s="8"/>
      <c r="H370" s="8"/>
      <c r="I370" s="8"/>
      <c r="J370" s="8">
        <f t="shared" si="23"/>
        <v>0</v>
      </c>
      <c r="K370" s="6"/>
    </row>
    <row r="371" spans="2:11" ht="15.75">
      <c r="B371" s="43"/>
      <c r="C371" s="73"/>
      <c r="D371" s="11" t="s">
        <v>31</v>
      </c>
      <c r="E371" s="8"/>
      <c r="F371" s="8"/>
      <c r="G371" s="8"/>
      <c r="H371" s="8"/>
      <c r="I371" s="8"/>
      <c r="J371" s="8">
        <f t="shared" si="23"/>
        <v>0</v>
      </c>
      <c r="K371" s="6"/>
    </row>
    <row r="372" spans="2:11" ht="15.75">
      <c r="B372" s="43"/>
      <c r="C372" s="73"/>
      <c r="D372" s="11" t="s">
        <v>32</v>
      </c>
      <c r="E372" s="8"/>
      <c r="F372" s="8"/>
      <c r="G372" s="8"/>
      <c r="H372" s="8"/>
      <c r="I372" s="8"/>
      <c r="J372" s="8">
        <f t="shared" si="23"/>
        <v>0</v>
      </c>
      <c r="K372" s="6"/>
    </row>
    <row r="373" spans="2:11" ht="15.75">
      <c r="B373" s="44"/>
      <c r="C373" s="73"/>
      <c r="D373" s="12" t="s">
        <v>33</v>
      </c>
      <c r="E373" s="8"/>
      <c r="F373" s="8"/>
      <c r="G373" s="8"/>
      <c r="H373" s="8"/>
      <c r="I373" s="8"/>
      <c r="J373" s="8">
        <f t="shared" si="23"/>
        <v>0</v>
      </c>
      <c r="K373" s="6"/>
    </row>
    <row r="374" spans="2:11" ht="15.75">
      <c r="B374" s="37" t="s">
        <v>87</v>
      </c>
      <c r="C374" s="38" t="s">
        <v>53</v>
      </c>
      <c r="D374" s="11" t="s">
        <v>28</v>
      </c>
      <c r="E374" s="8">
        <f>E375+E376+E377+E378+E379</f>
        <v>392.5</v>
      </c>
      <c r="F374" s="8">
        <f>F375+F376+F377+F378+F379</f>
        <v>402.8</v>
      </c>
      <c r="G374" s="8">
        <f>G375+G376+G377+G378+G379</f>
        <v>402.8</v>
      </c>
      <c r="H374" s="8">
        <f>H375+H376+H377+H378+H379</f>
        <v>224.6</v>
      </c>
      <c r="I374" s="8">
        <f>I375+I376+I377+I378+I379</f>
        <v>402.8</v>
      </c>
      <c r="J374" s="8">
        <f t="shared" si="23"/>
        <v>1825.4999999999998</v>
      </c>
      <c r="K374" s="6"/>
    </row>
    <row r="375" spans="2:11" ht="15.75">
      <c r="B375" s="37"/>
      <c r="C375" s="38"/>
      <c r="D375" s="11" t="s">
        <v>29</v>
      </c>
      <c r="E375" s="8">
        <v>392.5</v>
      </c>
      <c r="F375" s="8">
        <v>402.8</v>
      </c>
      <c r="G375" s="8">
        <v>402.8</v>
      </c>
      <c r="H375" s="8">
        <v>224.6</v>
      </c>
      <c r="I375" s="8">
        <v>402.8</v>
      </c>
      <c r="J375" s="8">
        <f t="shared" si="23"/>
        <v>1825.4999999999998</v>
      </c>
      <c r="K375" s="6"/>
    </row>
    <row r="376" spans="2:11" ht="15.75">
      <c r="B376" s="37"/>
      <c r="C376" s="38"/>
      <c r="D376" s="11" t="s">
        <v>30</v>
      </c>
      <c r="E376" s="8"/>
      <c r="F376" s="8"/>
      <c r="G376" s="8"/>
      <c r="H376" s="8"/>
      <c r="I376" s="8"/>
      <c r="J376" s="8">
        <f t="shared" si="23"/>
        <v>0</v>
      </c>
      <c r="K376" s="6"/>
    </row>
    <row r="377" spans="2:11" ht="15.75">
      <c r="B377" s="37"/>
      <c r="C377" s="38"/>
      <c r="D377" s="11" t="s">
        <v>31</v>
      </c>
      <c r="E377" s="8"/>
      <c r="F377" s="8"/>
      <c r="G377" s="8"/>
      <c r="H377" s="8"/>
      <c r="I377" s="8"/>
      <c r="J377" s="8">
        <f t="shared" si="23"/>
        <v>0</v>
      </c>
      <c r="K377" s="6"/>
    </row>
    <row r="378" spans="2:11" ht="15.75">
      <c r="B378" s="37"/>
      <c r="C378" s="38"/>
      <c r="D378" s="11" t="s">
        <v>32</v>
      </c>
      <c r="E378" s="8"/>
      <c r="F378" s="8"/>
      <c r="G378" s="8"/>
      <c r="H378" s="8"/>
      <c r="I378" s="8"/>
      <c r="J378" s="8">
        <f t="shared" si="23"/>
        <v>0</v>
      </c>
      <c r="K378" s="6"/>
    </row>
    <row r="379" spans="2:11" ht="15.75">
      <c r="B379" s="37"/>
      <c r="C379" s="38"/>
      <c r="D379" s="12" t="s">
        <v>33</v>
      </c>
      <c r="E379" s="8"/>
      <c r="F379" s="8"/>
      <c r="G379" s="8"/>
      <c r="H379" s="8"/>
      <c r="I379" s="8"/>
      <c r="J379" s="8">
        <f t="shared" si="23"/>
        <v>0</v>
      </c>
      <c r="K379" s="6"/>
    </row>
    <row r="380" spans="2:11" ht="15.75">
      <c r="B380" s="75" t="s">
        <v>88</v>
      </c>
      <c r="C380" s="30" t="s">
        <v>22</v>
      </c>
      <c r="D380" s="11" t="s">
        <v>28</v>
      </c>
      <c r="E380" s="5">
        <f aca="true" t="shared" si="25" ref="E380:I391">E386</f>
        <v>7.5</v>
      </c>
      <c r="F380" s="5">
        <f t="shared" si="25"/>
        <v>50</v>
      </c>
      <c r="G380" s="5">
        <f t="shared" si="25"/>
        <v>7.2</v>
      </c>
      <c r="H380" s="5">
        <f t="shared" si="25"/>
        <v>0</v>
      </c>
      <c r="I380" s="5">
        <f t="shared" si="25"/>
        <v>3218.2</v>
      </c>
      <c r="J380" s="5">
        <f t="shared" si="23"/>
        <v>3282.8999999999996</v>
      </c>
      <c r="K380" s="6"/>
    </row>
    <row r="381" spans="2:11" ht="15.75">
      <c r="B381" s="75"/>
      <c r="C381" s="30"/>
      <c r="D381" s="11" t="s">
        <v>29</v>
      </c>
      <c r="E381" s="5">
        <f t="shared" si="25"/>
        <v>7.5</v>
      </c>
      <c r="F381" s="5">
        <f t="shared" si="25"/>
        <v>50</v>
      </c>
      <c r="G381" s="5">
        <f t="shared" si="25"/>
        <v>7.2</v>
      </c>
      <c r="H381" s="5">
        <f>H387</f>
        <v>0</v>
      </c>
      <c r="I381" s="5">
        <f>I387</f>
        <v>3218.2</v>
      </c>
      <c r="J381" s="5">
        <f>SUM(E381:I381)</f>
        <v>3282.8999999999996</v>
      </c>
      <c r="K381" s="6"/>
    </row>
    <row r="382" spans="2:11" ht="15.75">
      <c r="B382" s="75"/>
      <c r="C382" s="30"/>
      <c r="D382" s="11" t="s">
        <v>30</v>
      </c>
      <c r="E382" s="8">
        <f t="shared" si="25"/>
        <v>0</v>
      </c>
      <c r="F382" s="8">
        <f t="shared" si="25"/>
        <v>0</v>
      </c>
      <c r="G382" s="8">
        <f t="shared" si="25"/>
        <v>0</v>
      </c>
      <c r="H382" s="8">
        <f t="shared" si="25"/>
        <v>0</v>
      </c>
      <c r="I382" s="8">
        <f t="shared" si="25"/>
        <v>0</v>
      </c>
      <c r="J382" s="8">
        <f t="shared" si="23"/>
        <v>0</v>
      </c>
      <c r="K382" s="6"/>
    </row>
    <row r="383" spans="2:11" ht="15.75">
      <c r="B383" s="75"/>
      <c r="C383" s="30"/>
      <c r="D383" s="11" t="s">
        <v>31</v>
      </c>
      <c r="E383" s="8">
        <f t="shared" si="25"/>
        <v>0</v>
      </c>
      <c r="F383" s="8">
        <f t="shared" si="25"/>
        <v>0</v>
      </c>
      <c r="G383" s="8">
        <f t="shared" si="25"/>
        <v>0</v>
      </c>
      <c r="H383" s="8">
        <f t="shared" si="25"/>
        <v>0</v>
      </c>
      <c r="I383" s="8">
        <f t="shared" si="25"/>
        <v>0</v>
      </c>
      <c r="J383" s="8">
        <f t="shared" si="23"/>
        <v>0</v>
      </c>
      <c r="K383" s="6"/>
    </row>
    <row r="384" spans="2:11" ht="15.75">
      <c r="B384" s="75"/>
      <c r="C384" s="30"/>
      <c r="D384" s="11" t="s">
        <v>32</v>
      </c>
      <c r="E384" s="8">
        <f t="shared" si="25"/>
        <v>0</v>
      </c>
      <c r="F384" s="8">
        <f t="shared" si="25"/>
        <v>0</v>
      </c>
      <c r="G384" s="8">
        <f t="shared" si="25"/>
        <v>0</v>
      </c>
      <c r="H384" s="8">
        <f t="shared" si="25"/>
        <v>0</v>
      </c>
      <c r="I384" s="8">
        <f t="shared" si="25"/>
        <v>0</v>
      </c>
      <c r="J384" s="8">
        <f t="shared" si="23"/>
        <v>0</v>
      </c>
      <c r="K384" s="6"/>
    </row>
    <row r="385" spans="2:11" ht="15.75">
      <c r="B385" s="75"/>
      <c r="C385" s="30"/>
      <c r="D385" s="12" t="s">
        <v>33</v>
      </c>
      <c r="E385" s="8">
        <f t="shared" si="25"/>
        <v>0</v>
      </c>
      <c r="F385" s="8">
        <f t="shared" si="25"/>
        <v>0</v>
      </c>
      <c r="G385" s="8">
        <f t="shared" si="25"/>
        <v>0</v>
      </c>
      <c r="H385" s="8">
        <f t="shared" si="25"/>
        <v>0</v>
      </c>
      <c r="I385" s="8">
        <f t="shared" si="25"/>
        <v>0</v>
      </c>
      <c r="J385" s="8">
        <f t="shared" si="23"/>
        <v>0</v>
      </c>
      <c r="K385" s="6"/>
    </row>
    <row r="386" spans="2:11" ht="15.75">
      <c r="B386" s="75"/>
      <c r="C386" s="32" t="s">
        <v>7</v>
      </c>
      <c r="D386" s="11" t="s">
        <v>28</v>
      </c>
      <c r="E386" s="8">
        <f t="shared" si="25"/>
        <v>7.5</v>
      </c>
      <c r="F386" s="8">
        <f t="shared" si="25"/>
        <v>50</v>
      </c>
      <c r="G386" s="8">
        <f t="shared" si="25"/>
        <v>7.2</v>
      </c>
      <c r="H386" s="8">
        <f t="shared" si="25"/>
        <v>0</v>
      </c>
      <c r="I386" s="8">
        <f t="shared" si="25"/>
        <v>3218.2</v>
      </c>
      <c r="J386" s="8">
        <f t="shared" si="23"/>
        <v>3282.8999999999996</v>
      </c>
      <c r="K386" s="6"/>
    </row>
    <row r="387" spans="2:11" ht="15.75">
      <c r="B387" s="75"/>
      <c r="C387" s="33"/>
      <c r="D387" s="11" t="s">
        <v>29</v>
      </c>
      <c r="E387" s="8">
        <f t="shared" si="25"/>
        <v>7.5</v>
      </c>
      <c r="F387" s="8">
        <f t="shared" si="25"/>
        <v>50</v>
      </c>
      <c r="G387" s="8">
        <f t="shared" si="25"/>
        <v>7.2</v>
      </c>
      <c r="H387" s="8">
        <f t="shared" si="25"/>
        <v>0</v>
      </c>
      <c r="I387" s="8">
        <f t="shared" si="25"/>
        <v>3218.2</v>
      </c>
      <c r="J387" s="8">
        <f t="shared" si="23"/>
        <v>3282.8999999999996</v>
      </c>
      <c r="K387" s="6"/>
    </row>
    <row r="388" spans="2:11" ht="15.75">
      <c r="B388" s="75"/>
      <c r="C388" s="33"/>
      <c r="D388" s="11" t="s">
        <v>30</v>
      </c>
      <c r="E388" s="8">
        <f t="shared" si="25"/>
        <v>0</v>
      </c>
      <c r="F388" s="8">
        <f t="shared" si="25"/>
        <v>0</v>
      </c>
      <c r="G388" s="8">
        <f t="shared" si="25"/>
        <v>0</v>
      </c>
      <c r="H388" s="8">
        <f t="shared" si="25"/>
        <v>0</v>
      </c>
      <c r="I388" s="8">
        <f t="shared" si="25"/>
        <v>0</v>
      </c>
      <c r="J388" s="8">
        <f t="shared" si="23"/>
        <v>0</v>
      </c>
      <c r="K388" s="6"/>
    </row>
    <row r="389" spans="2:11" ht="15.75">
      <c r="B389" s="75"/>
      <c r="C389" s="33"/>
      <c r="D389" s="11" t="s">
        <v>31</v>
      </c>
      <c r="E389" s="8">
        <f t="shared" si="25"/>
        <v>0</v>
      </c>
      <c r="F389" s="8">
        <f t="shared" si="25"/>
        <v>0</v>
      </c>
      <c r="G389" s="8">
        <f t="shared" si="25"/>
        <v>0</v>
      </c>
      <c r="H389" s="8">
        <f t="shared" si="25"/>
        <v>0</v>
      </c>
      <c r="I389" s="8">
        <f t="shared" si="25"/>
        <v>0</v>
      </c>
      <c r="J389" s="8">
        <f t="shared" si="23"/>
        <v>0</v>
      </c>
      <c r="K389" s="6"/>
    </row>
    <row r="390" spans="2:11" ht="15.75">
      <c r="B390" s="75"/>
      <c r="C390" s="33"/>
      <c r="D390" s="11" t="s">
        <v>32</v>
      </c>
      <c r="E390" s="8">
        <f t="shared" si="25"/>
        <v>0</v>
      </c>
      <c r="F390" s="8">
        <f t="shared" si="25"/>
        <v>0</v>
      </c>
      <c r="G390" s="8">
        <f t="shared" si="25"/>
        <v>0</v>
      </c>
      <c r="H390" s="8">
        <f t="shared" si="25"/>
        <v>0</v>
      </c>
      <c r="I390" s="8">
        <f t="shared" si="25"/>
        <v>0</v>
      </c>
      <c r="J390" s="8">
        <f t="shared" si="23"/>
        <v>0</v>
      </c>
      <c r="K390" s="6"/>
    </row>
    <row r="391" spans="2:11" ht="15.75">
      <c r="B391" s="75"/>
      <c r="C391" s="34"/>
      <c r="D391" s="12" t="s">
        <v>33</v>
      </c>
      <c r="E391" s="8">
        <f t="shared" si="25"/>
        <v>0</v>
      </c>
      <c r="F391" s="8">
        <f t="shared" si="25"/>
        <v>0</v>
      </c>
      <c r="G391" s="8">
        <f t="shared" si="25"/>
        <v>0</v>
      </c>
      <c r="H391" s="8">
        <f t="shared" si="25"/>
        <v>0</v>
      </c>
      <c r="I391" s="8">
        <f t="shared" si="25"/>
        <v>0</v>
      </c>
      <c r="J391" s="8">
        <f t="shared" si="23"/>
        <v>0</v>
      </c>
      <c r="K391" s="6"/>
    </row>
    <row r="392" spans="2:11" ht="15.75">
      <c r="B392" s="66" t="s">
        <v>89</v>
      </c>
      <c r="C392" s="32" t="s">
        <v>7</v>
      </c>
      <c r="D392" s="11" t="s">
        <v>28</v>
      </c>
      <c r="E392" s="8">
        <f>E393+E394+E395+E396+E397</f>
        <v>7.5</v>
      </c>
      <c r="F392" s="8">
        <f>F393+F394+F395+F396+F397</f>
        <v>50</v>
      </c>
      <c r="G392" s="8">
        <f>G393+G394+G395+G396+G397</f>
        <v>7.2</v>
      </c>
      <c r="H392" s="8">
        <f>H393+H394+H395+H396+H397</f>
        <v>0</v>
      </c>
      <c r="I392" s="8">
        <f>I393+I394+I395+I396+I397</f>
        <v>3218.2</v>
      </c>
      <c r="J392" s="8">
        <f t="shared" si="23"/>
        <v>3282.8999999999996</v>
      </c>
      <c r="K392" s="6"/>
    </row>
    <row r="393" spans="2:11" ht="15.75">
      <c r="B393" s="67"/>
      <c r="C393" s="33"/>
      <c r="D393" s="11" t="s">
        <v>29</v>
      </c>
      <c r="E393" s="8">
        <v>7.5</v>
      </c>
      <c r="F393" s="8">
        <v>50</v>
      </c>
      <c r="G393" s="8">
        <v>7.2</v>
      </c>
      <c r="H393" s="8">
        <v>0</v>
      </c>
      <c r="I393" s="8">
        <v>3218.2</v>
      </c>
      <c r="J393" s="8">
        <f t="shared" si="23"/>
        <v>3282.8999999999996</v>
      </c>
      <c r="K393" s="6"/>
    </row>
    <row r="394" spans="2:11" ht="15.75">
      <c r="B394" s="67"/>
      <c r="C394" s="33"/>
      <c r="D394" s="11" t="s">
        <v>30</v>
      </c>
      <c r="E394" s="8"/>
      <c r="F394" s="8"/>
      <c r="G394" s="8"/>
      <c r="H394" s="8"/>
      <c r="I394" s="8"/>
      <c r="J394" s="8">
        <f t="shared" si="23"/>
        <v>0</v>
      </c>
      <c r="K394" s="6"/>
    </row>
    <row r="395" spans="2:10" ht="15.75">
      <c r="B395" s="67"/>
      <c r="C395" s="33"/>
      <c r="D395" s="11" t="s">
        <v>31</v>
      </c>
      <c r="E395" s="20"/>
      <c r="F395" s="20"/>
      <c r="G395" s="20"/>
      <c r="H395" s="20"/>
      <c r="I395" s="20"/>
      <c r="J395" s="8">
        <f t="shared" si="23"/>
        <v>0</v>
      </c>
    </row>
    <row r="396" spans="2:10" ht="15.75">
      <c r="B396" s="67"/>
      <c r="C396" s="33"/>
      <c r="D396" s="11" t="s">
        <v>32</v>
      </c>
      <c r="E396" s="20"/>
      <c r="F396" s="20"/>
      <c r="G396" s="20"/>
      <c r="H396" s="20"/>
      <c r="I396" s="20"/>
      <c r="J396" s="8">
        <f t="shared" si="23"/>
        <v>0</v>
      </c>
    </row>
    <row r="397" spans="2:10" ht="15.75">
      <c r="B397" s="68"/>
      <c r="C397" s="34"/>
      <c r="D397" s="12" t="s">
        <v>33</v>
      </c>
      <c r="E397" s="21"/>
      <c r="F397" s="21"/>
      <c r="G397" s="21"/>
      <c r="H397" s="21"/>
      <c r="I397" s="21"/>
      <c r="J397" s="8">
        <f t="shared" si="23"/>
        <v>0</v>
      </c>
    </row>
    <row r="398" spans="5:10" ht="15">
      <c r="E398" s="6"/>
      <c r="F398" s="6"/>
      <c r="G398" s="6"/>
      <c r="H398" s="6"/>
      <c r="I398" s="6"/>
      <c r="J398" s="6"/>
    </row>
  </sheetData>
  <sheetProtection/>
  <mergeCells count="144">
    <mergeCell ref="B320:B325"/>
    <mergeCell ref="C128:C133"/>
    <mergeCell ref="B1:J1"/>
    <mergeCell ref="B2:J2"/>
    <mergeCell ref="B3:J3"/>
    <mergeCell ref="B4:J4"/>
    <mergeCell ref="B152:B157"/>
    <mergeCell ref="C152:C157"/>
    <mergeCell ref="B98:B103"/>
    <mergeCell ref="C98:C103"/>
    <mergeCell ref="B374:B379"/>
    <mergeCell ref="C374:C379"/>
    <mergeCell ref="B380:B391"/>
    <mergeCell ref="C380:C385"/>
    <mergeCell ref="C386:C391"/>
    <mergeCell ref="B338:B343"/>
    <mergeCell ref="C338:C343"/>
    <mergeCell ref="C344:C349"/>
    <mergeCell ref="B392:B397"/>
    <mergeCell ref="C392:C397"/>
    <mergeCell ref="M354:M358"/>
    <mergeCell ref="B356:B361"/>
    <mergeCell ref="C356:C361"/>
    <mergeCell ref="B362:B367"/>
    <mergeCell ref="C362:C367"/>
    <mergeCell ref="B368:B373"/>
    <mergeCell ref="C368:C373"/>
    <mergeCell ref="B344:B355"/>
    <mergeCell ref="L344:L348"/>
    <mergeCell ref="M344:M348"/>
    <mergeCell ref="L349:L353"/>
    <mergeCell ref="M349:M353"/>
    <mergeCell ref="C350:C355"/>
    <mergeCell ref="L354:L358"/>
    <mergeCell ref="C320:C325"/>
    <mergeCell ref="B326:B331"/>
    <mergeCell ref="C326:C331"/>
    <mergeCell ref="B332:B337"/>
    <mergeCell ref="C332:C337"/>
    <mergeCell ref="B302:B307"/>
    <mergeCell ref="C302:C307"/>
    <mergeCell ref="B308:B313"/>
    <mergeCell ref="C308:C313"/>
    <mergeCell ref="B314:B319"/>
    <mergeCell ref="C314:C319"/>
    <mergeCell ref="B284:B289"/>
    <mergeCell ref="C284:C289"/>
    <mergeCell ref="B290:B295"/>
    <mergeCell ref="C290:C295"/>
    <mergeCell ref="B296:B301"/>
    <mergeCell ref="C296:C301"/>
    <mergeCell ref="B266:B271"/>
    <mergeCell ref="C266:C271"/>
    <mergeCell ref="B272:B277"/>
    <mergeCell ref="C272:C277"/>
    <mergeCell ref="B278:B283"/>
    <mergeCell ref="C278:C283"/>
    <mergeCell ref="B248:B253"/>
    <mergeCell ref="C248:C253"/>
    <mergeCell ref="B254:B259"/>
    <mergeCell ref="C254:C259"/>
    <mergeCell ref="B260:B265"/>
    <mergeCell ref="C260:C265"/>
    <mergeCell ref="B230:B235"/>
    <mergeCell ref="C230:C235"/>
    <mergeCell ref="B236:B241"/>
    <mergeCell ref="C236:C241"/>
    <mergeCell ref="B242:B247"/>
    <mergeCell ref="C242:C247"/>
    <mergeCell ref="B206:B211"/>
    <mergeCell ref="C206:C211"/>
    <mergeCell ref="B218:B223"/>
    <mergeCell ref="C218:C223"/>
    <mergeCell ref="B224:B229"/>
    <mergeCell ref="C224:C229"/>
    <mergeCell ref="B212:B217"/>
    <mergeCell ref="C212:C217"/>
    <mergeCell ref="B188:B193"/>
    <mergeCell ref="C188:C193"/>
    <mergeCell ref="B194:B199"/>
    <mergeCell ref="C194:C199"/>
    <mergeCell ref="B200:B205"/>
    <mergeCell ref="C200:C205"/>
    <mergeCell ref="B176:B187"/>
    <mergeCell ref="C176:C181"/>
    <mergeCell ref="C182:C187"/>
    <mergeCell ref="B146:B151"/>
    <mergeCell ref="C146:C151"/>
    <mergeCell ref="B164:B169"/>
    <mergeCell ref="C164:C169"/>
    <mergeCell ref="B170:B175"/>
    <mergeCell ref="C170:C175"/>
    <mergeCell ref="B158:B163"/>
    <mergeCell ref="C158:C163"/>
    <mergeCell ref="B116:B121"/>
    <mergeCell ref="C116:C121"/>
    <mergeCell ref="B134:B139"/>
    <mergeCell ref="C134:C139"/>
    <mergeCell ref="B140:B145"/>
    <mergeCell ref="C140:C145"/>
    <mergeCell ref="C122:C127"/>
    <mergeCell ref="B122:B127"/>
    <mergeCell ref="B128:B133"/>
    <mergeCell ref="B110:B115"/>
    <mergeCell ref="C110:C115"/>
    <mergeCell ref="B80:B85"/>
    <mergeCell ref="C80:C85"/>
    <mergeCell ref="B86:B91"/>
    <mergeCell ref="C86:C91"/>
    <mergeCell ref="B92:B97"/>
    <mergeCell ref="C92:C97"/>
    <mergeCell ref="C104:C109"/>
    <mergeCell ref="B104:B109"/>
    <mergeCell ref="B62:B67"/>
    <mergeCell ref="C62:C67"/>
    <mergeCell ref="B68:B73"/>
    <mergeCell ref="C68:C73"/>
    <mergeCell ref="B74:B79"/>
    <mergeCell ref="C74:C79"/>
    <mergeCell ref="B44:B49"/>
    <mergeCell ref="C44:C49"/>
    <mergeCell ref="B50:B55"/>
    <mergeCell ref="C50:C55"/>
    <mergeCell ref="B56:B61"/>
    <mergeCell ref="C56:C61"/>
    <mergeCell ref="B20:B31"/>
    <mergeCell ref="C20:C25"/>
    <mergeCell ref="C26:C31"/>
    <mergeCell ref="B32:B43"/>
    <mergeCell ref="C32:C37"/>
    <mergeCell ref="C38:C43"/>
    <mergeCell ref="A13:J13"/>
    <mergeCell ref="A14:J14"/>
    <mergeCell ref="B15:M15"/>
    <mergeCell ref="B16:B18"/>
    <mergeCell ref="C16:C18"/>
    <mergeCell ref="D16:D18"/>
    <mergeCell ref="E16:J16"/>
    <mergeCell ref="A5:J5"/>
    <mergeCell ref="A6:J6"/>
    <mergeCell ref="A7:J7"/>
    <mergeCell ref="A8:J8"/>
    <mergeCell ref="A11:J11"/>
    <mergeCell ref="A12:J12"/>
  </mergeCells>
  <printOptions/>
  <pageMargins left="0.7" right="0.7" top="0.75" bottom="0.75" header="0.3" footer="0.3"/>
  <pageSetup orientation="landscape" paperSize="9" scale="75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421"/>
  <sheetViews>
    <sheetView tabSelected="1" view="pageBreakPreview" zoomScaleSheetLayoutView="100" workbookViewId="0" topLeftCell="B14">
      <selection activeCell="F56" sqref="F56"/>
    </sheetView>
  </sheetViews>
  <sheetFormatPr defaultColWidth="9.140625" defaultRowHeight="15"/>
  <cols>
    <col min="1" max="1" width="9.140625" style="0" hidden="1" customWidth="1"/>
    <col min="2" max="2" width="39.140625" style="0" customWidth="1"/>
    <col min="3" max="3" width="18.8515625" style="0" customWidth="1"/>
    <col min="4" max="4" width="18.28125" style="0" customWidth="1"/>
    <col min="5" max="5" width="15.28125" style="0" customWidth="1"/>
    <col min="6" max="6" width="17.57421875" style="0" customWidth="1"/>
    <col min="7" max="7" width="16.28125" style="0" customWidth="1"/>
    <col min="8" max="8" width="14.7109375" style="0" customWidth="1"/>
    <col min="9" max="9" width="13.421875" style="0" customWidth="1"/>
    <col min="10" max="10" width="17.7109375" style="0" customWidth="1"/>
  </cols>
  <sheetData>
    <row r="1" spans="2:10" ht="15">
      <c r="B1" s="76" t="s">
        <v>97</v>
      </c>
      <c r="C1" s="76"/>
      <c r="D1" s="76"/>
      <c r="E1" s="76"/>
      <c r="F1" s="76"/>
      <c r="G1" s="76"/>
      <c r="H1" s="76"/>
      <c r="I1" s="76"/>
      <c r="J1" s="76"/>
    </row>
    <row r="2" spans="2:10" ht="15">
      <c r="B2" s="76" t="s">
        <v>4</v>
      </c>
      <c r="C2" s="76"/>
      <c r="D2" s="76"/>
      <c r="E2" s="76"/>
      <c r="F2" s="76"/>
      <c r="G2" s="76"/>
      <c r="H2" s="76"/>
      <c r="I2" s="76"/>
      <c r="J2" s="76"/>
    </row>
    <row r="3" spans="2:10" ht="15">
      <c r="B3" s="76" t="s">
        <v>5</v>
      </c>
      <c r="C3" s="76"/>
      <c r="D3" s="76"/>
      <c r="E3" s="76"/>
      <c r="F3" s="76"/>
      <c r="G3" s="76"/>
      <c r="H3" s="76"/>
      <c r="I3" s="76"/>
      <c r="J3" s="76"/>
    </row>
    <row r="4" spans="2:10" ht="15">
      <c r="B4" s="76" t="s">
        <v>6</v>
      </c>
      <c r="C4" s="76"/>
      <c r="D4" s="76"/>
      <c r="E4" s="76"/>
      <c r="F4" s="76"/>
      <c r="G4" s="76"/>
      <c r="H4" s="76"/>
      <c r="I4" s="76"/>
      <c r="J4" s="76"/>
    </row>
    <row r="5" spans="1:10" ht="15">
      <c r="A5" s="23" t="s">
        <v>90</v>
      </c>
      <c r="B5" s="23"/>
      <c r="C5" s="23"/>
      <c r="D5" s="23"/>
      <c r="E5" s="23"/>
      <c r="F5" s="23"/>
      <c r="G5" s="23"/>
      <c r="H5" s="23"/>
      <c r="I5" s="23"/>
      <c r="J5" s="23"/>
    </row>
    <row r="6" spans="1:10" ht="15">
      <c r="A6" s="23" t="s">
        <v>0</v>
      </c>
      <c r="B6" s="23"/>
      <c r="C6" s="23"/>
      <c r="D6" s="23"/>
      <c r="E6" s="23"/>
      <c r="F6" s="23"/>
      <c r="G6" s="23"/>
      <c r="H6" s="23"/>
      <c r="I6" s="23"/>
      <c r="J6" s="23"/>
    </row>
    <row r="7" spans="1:10" ht="15">
      <c r="A7" s="24" t="s">
        <v>1</v>
      </c>
      <c r="B7" s="24"/>
      <c r="C7" s="24"/>
      <c r="D7" s="24"/>
      <c r="E7" s="24"/>
      <c r="F7" s="24"/>
      <c r="G7" s="24"/>
      <c r="H7" s="24"/>
      <c r="I7" s="24"/>
      <c r="J7" s="24"/>
    </row>
    <row r="8" spans="1:10" ht="15">
      <c r="A8" s="23" t="s">
        <v>9</v>
      </c>
      <c r="B8" s="23"/>
      <c r="C8" s="23"/>
      <c r="D8" s="23"/>
      <c r="E8" s="23"/>
      <c r="F8" s="23"/>
      <c r="G8" s="23"/>
      <c r="H8" s="23"/>
      <c r="I8" s="23"/>
      <c r="J8" s="23"/>
    </row>
    <row r="10" ht="15.75">
      <c r="B10" s="1"/>
    </row>
    <row r="11" spans="1:10" ht="15.75">
      <c r="A11" s="25" t="s">
        <v>91</v>
      </c>
      <c r="B11" s="25"/>
      <c r="C11" s="25"/>
      <c r="D11" s="25"/>
      <c r="E11" s="25"/>
      <c r="F11" s="25"/>
      <c r="G11" s="25"/>
      <c r="H11" s="25"/>
      <c r="I11" s="25"/>
      <c r="J11" s="25"/>
    </row>
    <row r="12" spans="1:10" ht="15.75">
      <c r="A12" s="25" t="s">
        <v>92</v>
      </c>
      <c r="B12" s="25"/>
      <c r="C12" s="25"/>
      <c r="D12" s="25"/>
      <c r="E12" s="25"/>
      <c r="F12" s="25"/>
      <c r="G12" s="25"/>
      <c r="H12" s="25"/>
      <c r="I12" s="25"/>
      <c r="J12" s="25"/>
    </row>
    <row r="13" spans="1:10" ht="15.75">
      <c r="A13" s="26" t="s">
        <v>12</v>
      </c>
      <c r="B13" s="26"/>
      <c r="C13" s="26"/>
      <c r="D13" s="26"/>
      <c r="E13" s="26"/>
      <c r="F13" s="26"/>
      <c r="G13" s="26"/>
      <c r="H13" s="26"/>
      <c r="I13" s="26"/>
      <c r="J13" s="26"/>
    </row>
    <row r="14" spans="1:10" ht="15.75">
      <c r="A14" s="25" t="s">
        <v>93</v>
      </c>
      <c r="B14" s="25"/>
      <c r="C14" s="25"/>
      <c r="D14" s="25"/>
      <c r="E14" s="25"/>
      <c r="F14" s="25"/>
      <c r="G14" s="25"/>
      <c r="H14" s="25"/>
      <c r="I14" s="25"/>
      <c r="J14" s="25"/>
    </row>
    <row r="15" spans="2:13" ht="15.75">
      <c r="B15" s="27" t="s">
        <v>19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</row>
    <row r="16" spans="2:11" ht="15.75">
      <c r="B16" s="29" t="s">
        <v>15</v>
      </c>
      <c r="C16" s="29" t="s">
        <v>16</v>
      </c>
      <c r="D16" s="29" t="s">
        <v>17</v>
      </c>
      <c r="E16" s="29" t="s">
        <v>18</v>
      </c>
      <c r="F16" s="29"/>
      <c r="G16" s="29"/>
      <c r="H16" s="29"/>
      <c r="I16" s="29"/>
      <c r="J16" s="29"/>
      <c r="K16" t="s">
        <v>19</v>
      </c>
    </row>
    <row r="17" spans="2:10" ht="15.75">
      <c r="B17" s="29"/>
      <c r="C17" s="29"/>
      <c r="D17" s="29"/>
      <c r="E17" s="2"/>
      <c r="F17" s="2"/>
      <c r="G17" s="2"/>
      <c r="H17" s="2"/>
      <c r="I17" s="2"/>
      <c r="J17" s="2"/>
    </row>
    <row r="18" spans="2:10" ht="15.75">
      <c r="B18" s="29"/>
      <c r="C18" s="29"/>
      <c r="D18" s="29"/>
      <c r="E18" s="2">
        <v>2020</v>
      </c>
      <c r="F18" s="2">
        <v>2021</v>
      </c>
      <c r="G18" s="2">
        <v>2022</v>
      </c>
      <c r="H18" s="2">
        <v>2023</v>
      </c>
      <c r="I18" s="2">
        <v>2024</v>
      </c>
      <c r="J18" s="2" t="s">
        <v>20</v>
      </c>
    </row>
    <row r="19" spans="2:10" ht="16.5" thickBot="1">
      <c r="B19" s="2">
        <v>1</v>
      </c>
      <c r="C19" s="2">
        <v>2</v>
      </c>
      <c r="D19" s="2">
        <v>3</v>
      </c>
      <c r="E19" s="2">
        <v>4</v>
      </c>
      <c r="F19" s="2">
        <v>5</v>
      </c>
      <c r="G19" s="2">
        <v>6</v>
      </c>
      <c r="H19" s="2">
        <v>7</v>
      </c>
      <c r="I19" s="2">
        <v>8</v>
      </c>
      <c r="J19" s="2">
        <v>9</v>
      </c>
    </row>
    <row r="20" spans="2:11" ht="16.5" thickBot="1">
      <c r="B20" s="30" t="s">
        <v>21</v>
      </c>
      <c r="C20" s="31" t="s">
        <v>22</v>
      </c>
      <c r="D20" s="3" t="s">
        <v>20</v>
      </c>
      <c r="E20" s="4">
        <f>E21+E22+E23+E24+E25</f>
        <v>817320.5</v>
      </c>
      <c r="F20" s="5">
        <f>F21+F22+F23+F24+F25</f>
        <v>955490.3999999999</v>
      </c>
      <c r="G20" s="4">
        <f>G21+G22+G23+G24+G25</f>
        <v>746385.9000000001</v>
      </c>
      <c r="H20" s="4">
        <f>H21+H22+H23+H24+H25</f>
        <v>650421.2</v>
      </c>
      <c r="I20" s="4">
        <f>I21+I22+I23+I24+I25</f>
        <v>268890.35000000003</v>
      </c>
      <c r="J20" s="5">
        <f>SUM(E20:I20)</f>
        <v>3438508.35</v>
      </c>
      <c r="K20" s="6"/>
    </row>
    <row r="21" spans="2:11" ht="48" thickBot="1">
      <c r="B21" s="30"/>
      <c r="C21" s="31"/>
      <c r="D21" s="7" t="s">
        <v>23</v>
      </c>
      <c r="E21" s="5">
        <f aca="true" t="shared" si="0" ref="E21:I25">E27</f>
        <v>125258.90000000001</v>
      </c>
      <c r="F21" s="5">
        <f t="shared" si="0"/>
        <v>141878.8</v>
      </c>
      <c r="G21" s="5">
        <f t="shared" si="0"/>
        <v>94114.40000000001</v>
      </c>
      <c r="H21" s="5">
        <f t="shared" si="0"/>
        <v>78123</v>
      </c>
      <c r="I21" s="5">
        <f t="shared" si="0"/>
        <v>185242.15000000002</v>
      </c>
      <c r="J21" s="5">
        <f>SUM(E21:I21)</f>
        <v>624617.25</v>
      </c>
      <c r="K21" s="6"/>
    </row>
    <row r="22" spans="2:11" ht="95.25" thickBot="1">
      <c r="B22" s="30"/>
      <c r="C22" s="31"/>
      <c r="D22" s="7" t="s">
        <v>24</v>
      </c>
      <c r="E22" s="5">
        <f t="shared" si="0"/>
        <v>672864.2</v>
      </c>
      <c r="F22" s="5">
        <f t="shared" si="0"/>
        <v>767228.6</v>
      </c>
      <c r="G22" s="5">
        <f t="shared" si="0"/>
        <v>605698.7000000001</v>
      </c>
      <c r="H22" s="5">
        <f t="shared" si="0"/>
        <v>526135.6</v>
      </c>
      <c r="I22" s="5">
        <f t="shared" si="0"/>
        <v>83648.2</v>
      </c>
      <c r="J22" s="5">
        <f>SUM(E22:I22)</f>
        <v>2655575.3000000003</v>
      </c>
      <c r="K22" s="6"/>
    </row>
    <row r="23" spans="2:11" ht="95.25" thickBot="1">
      <c r="B23" s="30"/>
      <c r="C23" s="31"/>
      <c r="D23" s="7" t="s">
        <v>25</v>
      </c>
      <c r="E23" s="5">
        <f t="shared" si="0"/>
        <v>19197.399999999998</v>
      </c>
      <c r="F23" s="5">
        <f t="shared" si="0"/>
        <v>46383</v>
      </c>
      <c r="G23" s="5">
        <f t="shared" si="0"/>
        <v>46572.8</v>
      </c>
      <c r="H23" s="5">
        <f t="shared" si="0"/>
        <v>46162.600000000006</v>
      </c>
      <c r="I23" s="5">
        <f t="shared" si="0"/>
        <v>0</v>
      </c>
      <c r="J23" s="5">
        <f>SUM(E23:I23)</f>
        <v>158315.8</v>
      </c>
      <c r="K23" s="6"/>
    </row>
    <row r="24" spans="2:11" ht="111" thickBot="1">
      <c r="B24" s="30"/>
      <c r="C24" s="31"/>
      <c r="D24" s="7" t="s">
        <v>26</v>
      </c>
      <c r="E24" s="8">
        <f t="shared" si="0"/>
        <v>0</v>
      </c>
      <c r="F24" s="8">
        <f t="shared" si="0"/>
        <v>0</v>
      </c>
      <c r="G24" s="8">
        <f t="shared" si="0"/>
        <v>0</v>
      </c>
      <c r="H24" s="8">
        <f t="shared" si="0"/>
        <v>0</v>
      </c>
      <c r="I24" s="8">
        <f t="shared" si="0"/>
        <v>0</v>
      </c>
      <c r="J24" s="8">
        <v>0</v>
      </c>
      <c r="K24" s="6"/>
    </row>
    <row r="25" spans="2:11" ht="48" thickBot="1">
      <c r="B25" s="30"/>
      <c r="C25" s="31"/>
      <c r="D25" s="7" t="s">
        <v>27</v>
      </c>
      <c r="E25" s="8">
        <f t="shared" si="0"/>
        <v>0</v>
      </c>
      <c r="F25" s="8">
        <f t="shared" si="0"/>
        <v>0</v>
      </c>
      <c r="G25" s="8">
        <f t="shared" si="0"/>
        <v>0</v>
      </c>
      <c r="H25" s="8">
        <f t="shared" si="0"/>
        <v>0</v>
      </c>
      <c r="I25" s="8">
        <f t="shared" si="0"/>
        <v>0</v>
      </c>
      <c r="J25" s="8">
        <f aca="true" t="shared" si="1" ref="J25:J45">SUM(E25:I25)</f>
        <v>0</v>
      </c>
      <c r="K25" s="6"/>
    </row>
    <row r="26" spans="2:11" ht="15.75">
      <c r="B26" s="30"/>
      <c r="C26" s="32" t="s">
        <v>7</v>
      </c>
      <c r="D26" s="9" t="s">
        <v>28</v>
      </c>
      <c r="E26" s="8">
        <f>E27+E28+E29+E30+E31</f>
        <v>817320.5</v>
      </c>
      <c r="F26" s="8">
        <f>F27+F28+F29+F30+F31</f>
        <v>955490.3999999999</v>
      </c>
      <c r="G26" s="8">
        <f>G27+G28+G29+G30+G31</f>
        <v>746385.9000000001</v>
      </c>
      <c r="H26" s="8">
        <f>H27+H28+H29+H30+H31</f>
        <v>650421.2</v>
      </c>
      <c r="I26" s="8">
        <f>I27+I28+I29+I30+I31</f>
        <v>268890.35000000003</v>
      </c>
      <c r="J26" s="8">
        <f t="shared" si="1"/>
        <v>3438508.35</v>
      </c>
      <c r="K26" s="6"/>
    </row>
    <row r="27" spans="2:11" ht="15.75">
      <c r="B27" s="30"/>
      <c r="C27" s="33"/>
      <c r="D27" s="9" t="s">
        <v>29</v>
      </c>
      <c r="E27" s="8">
        <f aca="true" t="shared" si="2" ref="E27:I31">E33+E177+E369+E405</f>
        <v>125258.90000000001</v>
      </c>
      <c r="F27" s="8">
        <f t="shared" si="2"/>
        <v>141878.8</v>
      </c>
      <c r="G27" s="8">
        <f t="shared" si="2"/>
        <v>94114.40000000001</v>
      </c>
      <c r="H27" s="8">
        <f t="shared" si="2"/>
        <v>78123</v>
      </c>
      <c r="I27" s="8">
        <f t="shared" si="2"/>
        <v>185242.15000000002</v>
      </c>
      <c r="J27" s="8">
        <f t="shared" si="1"/>
        <v>624617.25</v>
      </c>
      <c r="K27" s="6"/>
    </row>
    <row r="28" spans="2:11" ht="15.75">
      <c r="B28" s="30"/>
      <c r="C28" s="33"/>
      <c r="D28" s="9" t="s">
        <v>30</v>
      </c>
      <c r="E28" s="8">
        <f t="shared" si="2"/>
        <v>672864.2</v>
      </c>
      <c r="F28" s="8">
        <f t="shared" si="2"/>
        <v>767228.6</v>
      </c>
      <c r="G28" s="8">
        <f t="shared" si="2"/>
        <v>605698.7000000001</v>
      </c>
      <c r="H28" s="8">
        <f t="shared" si="2"/>
        <v>526135.6</v>
      </c>
      <c r="I28" s="8">
        <f t="shared" si="2"/>
        <v>83648.2</v>
      </c>
      <c r="J28" s="8">
        <f t="shared" si="1"/>
        <v>2655575.3000000003</v>
      </c>
      <c r="K28" s="6"/>
    </row>
    <row r="29" spans="2:11" ht="15.75">
      <c r="B29" s="30"/>
      <c r="C29" s="33"/>
      <c r="D29" s="9" t="s">
        <v>31</v>
      </c>
      <c r="E29" s="8">
        <f t="shared" si="2"/>
        <v>19197.399999999998</v>
      </c>
      <c r="F29" s="8">
        <f t="shared" si="2"/>
        <v>46383</v>
      </c>
      <c r="G29" s="8">
        <f t="shared" si="2"/>
        <v>46572.8</v>
      </c>
      <c r="H29" s="8">
        <f t="shared" si="2"/>
        <v>46162.600000000006</v>
      </c>
      <c r="I29" s="8">
        <f t="shared" si="2"/>
        <v>0</v>
      </c>
      <c r="J29" s="8">
        <f t="shared" si="1"/>
        <v>158315.8</v>
      </c>
      <c r="K29" s="6"/>
    </row>
    <row r="30" spans="2:11" ht="15.75">
      <c r="B30" s="30"/>
      <c r="C30" s="33"/>
      <c r="D30" s="9" t="s">
        <v>32</v>
      </c>
      <c r="E30" s="8">
        <f t="shared" si="2"/>
        <v>0</v>
      </c>
      <c r="F30" s="8">
        <f t="shared" si="2"/>
        <v>0</v>
      </c>
      <c r="G30" s="8">
        <f t="shared" si="2"/>
        <v>0</v>
      </c>
      <c r="H30" s="8">
        <f t="shared" si="2"/>
        <v>0</v>
      </c>
      <c r="I30" s="8">
        <f t="shared" si="2"/>
        <v>0</v>
      </c>
      <c r="J30" s="8">
        <f t="shared" si="1"/>
        <v>0</v>
      </c>
      <c r="K30" s="6"/>
    </row>
    <row r="31" spans="2:11" ht="15.75">
      <c r="B31" s="30"/>
      <c r="C31" s="34"/>
      <c r="D31" s="10" t="s">
        <v>33</v>
      </c>
      <c r="E31" s="8">
        <f t="shared" si="2"/>
        <v>0</v>
      </c>
      <c r="F31" s="8">
        <f t="shared" si="2"/>
        <v>0</v>
      </c>
      <c r="G31" s="8">
        <f t="shared" si="2"/>
        <v>0</v>
      </c>
      <c r="H31" s="8">
        <f t="shared" si="2"/>
        <v>0</v>
      </c>
      <c r="I31" s="8">
        <f t="shared" si="2"/>
        <v>0</v>
      </c>
      <c r="J31" s="8">
        <f t="shared" si="1"/>
        <v>0</v>
      </c>
      <c r="K31" s="6"/>
    </row>
    <row r="32" spans="2:13" ht="15.75">
      <c r="B32" s="35" t="s">
        <v>34</v>
      </c>
      <c r="C32" s="30" t="s">
        <v>22</v>
      </c>
      <c r="D32" s="11" t="s">
        <v>28</v>
      </c>
      <c r="E32" s="5">
        <f aca="true" t="shared" si="3" ref="E32:I37">E38</f>
        <v>788521.5999999999</v>
      </c>
      <c r="F32" s="5">
        <f>SUM(F33:F35)</f>
        <v>928712.6</v>
      </c>
      <c r="G32" s="5">
        <f t="shared" si="3"/>
        <v>706254.4</v>
      </c>
      <c r="H32" s="5">
        <f t="shared" si="3"/>
        <v>642368.2999999999</v>
      </c>
      <c r="I32" s="5">
        <f t="shared" si="3"/>
        <v>240400.05000000002</v>
      </c>
      <c r="J32" s="5">
        <f t="shared" si="1"/>
        <v>3306256.9499999993</v>
      </c>
      <c r="K32" s="6" t="s">
        <v>19</v>
      </c>
      <c r="L32" s="6" t="s">
        <v>19</v>
      </c>
      <c r="M32" s="6" t="s">
        <v>19</v>
      </c>
    </row>
    <row r="33" spans="2:11" ht="15.75">
      <c r="B33" s="35"/>
      <c r="C33" s="30"/>
      <c r="D33" s="11" t="s">
        <v>29</v>
      </c>
      <c r="E33" s="5">
        <f t="shared" si="3"/>
        <v>109138.5</v>
      </c>
      <c r="F33" s="5">
        <f>F39</f>
        <v>132814.4</v>
      </c>
      <c r="G33" s="5">
        <f t="shared" si="3"/>
        <v>76299.70000000001</v>
      </c>
      <c r="H33" s="5">
        <f t="shared" si="3"/>
        <v>75197</v>
      </c>
      <c r="I33" s="5">
        <f t="shared" si="3"/>
        <v>159602.65000000002</v>
      </c>
      <c r="J33" s="5">
        <f t="shared" si="1"/>
        <v>553052.25</v>
      </c>
      <c r="K33" s="6"/>
    </row>
    <row r="34" spans="2:11" ht="15.75">
      <c r="B34" s="35"/>
      <c r="C34" s="30"/>
      <c r="D34" s="11" t="s">
        <v>30</v>
      </c>
      <c r="E34" s="5">
        <f>E40</f>
        <v>662416</v>
      </c>
      <c r="F34" s="5">
        <f>F46+F52+F58+F136+F166+F154</f>
        <v>749515.2</v>
      </c>
      <c r="G34" s="5">
        <f t="shared" si="3"/>
        <v>583792.1000000001</v>
      </c>
      <c r="H34" s="5">
        <f t="shared" si="3"/>
        <v>521008.69999999995</v>
      </c>
      <c r="I34" s="5">
        <f t="shared" si="3"/>
        <v>80797.4</v>
      </c>
      <c r="J34" s="5">
        <f t="shared" si="1"/>
        <v>2597529.4</v>
      </c>
      <c r="K34" s="6"/>
    </row>
    <row r="35" spans="2:11" ht="15.75">
      <c r="B35" s="35"/>
      <c r="C35" s="30"/>
      <c r="D35" s="11" t="s">
        <v>31</v>
      </c>
      <c r="E35" s="5">
        <f t="shared" si="3"/>
        <v>16967.1</v>
      </c>
      <c r="F35" s="5">
        <f t="shared" si="3"/>
        <v>46383</v>
      </c>
      <c r="G35" s="5">
        <f t="shared" si="3"/>
        <v>46162.600000000006</v>
      </c>
      <c r="H35" s="5">
        <f t="shared" si="3"/>
        <v>46162.600000000006</v>
      </c>
      <c r="I35" s="5">
        <f t="shared" si="3"/>
        <v>0</v>
      </c>
      <c r="J35" s="5">
        <f t="shared" si="1"/>
        <v>155675.30000000002</v>
      </c>
      <c r="K35" s="6"/>
    </row>
    <row r="36" spans="2:11" ht="15.75">
      <c r="B36" s="35"/>
      <c r="C36" s="30"/>
      <c r="D36" s="11" t="s">
        <v>32</v>
      </c>
      <c r="E36" s="5">
        <f t="shared" si="3"/>
        <v>0</v>
      </c>
      <c r="F36" s="5">
        <f t="shared" si="3"/>
        <v>0</v>
      </c>
      <c r="G36" s="5">
        <f t="shared" si="3"/>
        <v>0</v>
      </c>
      <c r="H36" s="5">
        <f t="shared" si="3"/>
        <v>0</v>
      </c>
      <c r="I36" s="5">
        <f t="shared" si="3"/>
        <v>0</v>
      </c>
      <c r="J36" s="5">
        <f t="shared" si="1"/>
        <v>0</v>
      </c>
      <c r="K36" s="6"/>
    </row>
    <row r="37" spans="2:11" ht="15.75">
      <c r="B37" s="35"/>
      <c r="C37" s="30"/>
      <c r="D37" s="12" t="s">
        <v>33</v>
      </c>
      <c r="E37" s="5">
        <f t="shared" si="3"/>
        <v>0</v>
      </c>
      <c r="F37" s="5">
        <f t="shared" si="3"/>
        <v>0</v>
      </c>
      <c r="G37" s="5">
        <f t="shared" si="3"/>
        <v>0</v>
      </c>
      <c r="H37" s="5">
        <f t="shared" si="3"/>
        <v>0</v>
      </c>
      <c r="I37" s="5">
        <f t="shared" si="3"/>
        <v>0</v>
      </c>
      <c r="J37" s="5">
        <f t="shared" si="1"/>
        <v>0</v>
      </c>
      <c r="K37" s="6"/>
    </row>
    <row r="38" spans="2:11" ht="15.75">
      <c r="B38" s="35"/>
      <c r="C38" s="32" t="s">
        <v>7</v>
      </c>
      <c r="D38" s="11" t="s">
        <v>28</v>
      </c>
      <c r="E38" s="8">
        <f>E44+E50+E56+E164+E134</f>
        <v>788521.5999999999</v>
      </c>
      <c r="F38" s="8">
        <f>SUM(F39:F41)</f>
        <v>928712.6</v>
      </c>
      <c r="G38" s="8">
        <f>G39+G40+G41</f>
        <v>706254.4</v>
      </c>
      <c r="H38" s="8">
        <f>H39+H40+H41</f>
        <v>642368.2999999999</v>
      </c>
      <c r="I38" s="8">
        <f>I39+I40</f>
        <v>240400.05000000002</v>
      </c>
      <c r="J38" s="8">
        <f t="shared" si="1"/>
        <v>3306256.9499999993</v>
      </c>
      <c r="K38" s="6"/>
    </row>
    <row r="39" spans="2:11" ht="15.75">
      <c r="B39" s="35"/>
      <c r="C39" s="33"/>
      <c r="D39" s="11" t="s">
        <v>29</v>
      </c>
      <c r="E39" s="8">
        <f>E45+E51+E57+E165+E135</f>
        <v>109138.5</v>
      </c>
      <c r="F39" s="8">
        <f>F45+F51+F57+F135</f>
        <v>132814.4</v>
      </c>
      <c r="G39" s="8">
        <f>G45+G51+G57+G165+G135</f>
        <v>76299.70000000001</v>
      </c>
      <c r="H39" s="8">
        <f>H45+H51+H57+H165+H135</f>
        <v>75197</v>
      </c>
      <c r="I39" s="8">
        <f>I45+I51+I57+I165+I135</f>
        <v>159602.65000000002</v>
      </c>
      <c r="J39" s="8">
        <f>SUM(E39:I39)</f>
        <v>553052.25</v>
      </c>
      <c r="K39" s="6"/>
    </row>
    <row r="40" spans="2:11" ht="15.75">
      <c r="B40" s="35"/>
      <c r="C40" s="33"/>
      <c r="D40" s="11" t="s">
        <v>30</v>
      </c>
      <c r="E40" s="8">
        <f>E46+E52+E58+E166+E136</f>
        <v>662416</v>
      </c>
      <c r="F40" s="8">
        <f>F46+F52+F58+F136+F154</f>
        <v>749515.2</v>
      </c>
      <c r="G40" s="8">
        <f>G46+G52+G58+G136+G166+G154</f>
        <v>583792.1000000001</v>
      </c>
      <c r="H40" s="8">
        <f>H46+H52+H58+H136+H166+H154</f>
        <v>521008.69999999995</v>
      </c>
      <c r="I40" s="8">
        <f>I46+I52+I58+I136+I166+I154</f>
        <v>80797.4</v>
      </c>
      <c r="J40" s="8">
        <f>SUM(E40:I40)</f>
        <v>2597529.4</v>
      </c>
      <c r="K40" s="6"/>
    </row>
    <row r="41" spans="2:11" ht="15.75">
      <c r="B41" s="35"/>
      <c r="C41" s="33"/>
      <c r="D41" s="11" t="s">
        <v>31</v>
      </c>
      <c r="E41" s="8">
        <f>E47+E53+E59+E137+E167</f>
        <v>16967.1</v>
      </c>
      <c r="F41" s="8">
        <f>F47+F53+F59+F137+F167</f>
        <v>46383</v>
      </c>
      <c r="G41" s="8">
        <f>G47+G53+G59+G137+G167</f>
        <v>46162.600000000006</v>
      </c>
      <c r="H41" s="8">
        <f>H47+H53+H59+H137+H167</f>
        <v>46162.600000000006</v>
      </c>
      <c r="I41" s="8">
        <f>I47+I53+I59+I137+I167</f>
        <v>0</v>
      </c>
      <c r="J41" s="8">
        <f t="shared" si="1"/>
        <v>155675.30000000002</v>
      </c>
      <c r="K41" s="6"/>
    </row>
    <row r="42" spans="2:11" ht="15.75">
      <c r="B42" s="35"/>
      <c r="C42" s="33"/>
      <c r="D42" s="11" t="s">
        <v>32</v>
      </c>
      <c r="E42" s="8">
        <f aca="true" t="shared" si="4" ref="E42:I43">E48+E54+E60</f>
        <v>0</v>
      </c>
      <c r="F42" s="8">
        <f t="shared" si="4"/>
        <v>0</v>
      </c>
      <c r="G42" s="8">
        <f t="shared" si="4"/>
        <v>0</v>
      </c>
      <c r="H42" s="8">
        <f t="shared" si="4"/>
        <v>0</v>
      </c>
      <c r="I42" s="8">
        <f t="shared" si="4"/>
        <v>0</v>
      </c>
      <c r="J42" s="8">
        <f t="shared" si="1"/>
        <v>0</v>
      </c>
      <c r="K42" s="6"/>
    </row>
    <row r="43" spans="2:11" ht="15.75">
      <c r="B43" s="35"/>
      <c r="C43" s="34"/>
      <c r="D43" s="12" t="s">
        <v>33</v>
      </c>
      <c r="E43" s="8">
        <f t="shared" si="4"/>
        <v>0</v>
      </c>
      <c r="F43" s="8">
        <f t="shared" si="4"/>
        <v>0</v>
      </c>
      <c r="G43" s="8">
        <f t="shared" si="4"/>
        <v>0</v>
      </c>
      <c r="H43" s="8">
        <f t="shared" si="4"/>
        <v>0</v>
      </c>
      <c r="I43" s="8">
        <f t="shared" si="4"/>
        <v>0</v>
      </c>
      <c r="J43" s="8">
        <f t="shared" si="1"/>
        <v>0</v>
      </c>
      <c r="K43" s="6"/>
    </row>
    <row r="44" spans="2:11" ht="15.75">
      <c r="B44" s="36" t="s">
        <v>35</v>
      </c>
      <c r="C44" s="32" t="s">
        <v>7</v>
      </c>
      <c r="D44" s="11" t="s">
        <v>28</v>
      </c>
      <c r="E44" s="8">
        <f>E45+E46+E47+E48+E49</f>
        <v>5307.1</v>
      </c>
      <c r="F44" s="8">
        <f>F45+F46+F47+F48+F49</f>
        <v>5371</v>
      </c>
      <c r="G44" s="8">
        <f>G45+G46+G47+G48+G49</f>
        <v>6375.1</v>
      </c>
      <c r="H44" s="8">
        <f>H45+H46+H47+H48+H49</f>
        <v>6375.1</v>
      </c>
      <c r="I44" s="8">
        <f>I45+I46+I47+I48+I49</f>
        <v>5224.65</v>
      </c>
      <c r="J44" s="8">
        <f t="shared" si="1"/>
        <v>28652.950000000004</v>
      </c>
      <c r="K44" s="6"/>
    </row>
    <row r="45" spans="2:11" ht="15.75">
      <c r="B45" s="36"/>
      <c r="C45" s="33"/>
      <c r="D45" s="11" t="s">
        <v>29</v>
      </c>
      <c r="E45" s="8">
        <v>3158.6</v>
      </c>
      <c r="F45" s="8">
        <v>3429.2</v>
      </c>
      <c r="G45" s="8">
        <v>3933.3</v>
      </c>
      <c r="H45" s="8">
        <v>3933.3</v>
      </c>
      <c r="I45" s="8">
        <v>5224.65</v>
      </c>
      <c r="J45" s="8">
        <f t="shared" si="1"/>
        <v>19679.049999999996</v>
      </c>
      <c r="K45" s="6"/>
    </row>
    <row r="46" spans="2:11" ht="15.75">
      <c r="B46" s="36"/>
      <c r="C46" s="33"/>
      <c r="D46" s="11" t="s">
        <v>30</v>
      </c>
      <c r="E46" s="8">
        <v>2148.5</v>
      </c>
      <c r="F46" s="8">
        <v>1941.8</v>
      </c>
      <c r="G46" s="8">
        <v>2441.8</v>
      </c>
      <c r="H46" s="8">
        <v>2441.8</v>
      </c>
      <c r="I46" s="8"/>
      <c r="J46" s="8">
        <v>0</v>
      </c>
      <c r="K46" s="6"/>
    </row>
    <row r="47" spans="2:11" ht="15.75">
      <c r="B47" s="36"/>
      <c r="C47" s="33"/>
      <c r="D47" s="11" t="s">
        <v>31</v>
      </c>
      <c r="E47" s="8"/>
      <c r="F47" s="8"/>
      <c r="G47" s="8"/>
      <c r="H47" s="8"/>
      <c r="I47" s="8"/>
      <c r="J47" s="8">
        <v>0</v>
      </c>
      <c r="K47" s="6"/>
    </row>
    <row r="48" spans="2:11" ht="15.75">
      <c r="B48" s="36"/>
      <c r="C48" s="33"/>
      <c r="D48" s="11" t="s">
        <v>32</v>
      </c>
      <c r="E48" s="8"/>
      <c r="F48" s="8"/>
      <c r="G48" s="8"/>
      <c r="H48" s="8"/>
      <c r="I48" s="8"/>
      <c r="J48" s="8">
        <v>0</v>
      </c>
      <c r="K48" s="6"/>
    </row>
    <row r="49" spans="2:11" ht="15.75">
      <c r="B49" s="36"/>
      <c r="C49" s="34"/>
      <c r="D49" s="12" t="s">
        <v>33</v>
      </c>
      <c r="E49" s="8"/>
      <c r="F49" s="8"/>
      <c r="G49" s="8"/>
      <c r="H49" s="8"/>
      <c r="I49" s="8"/>
      <c r="J49" s="8">
        <v>0</v>
      </c>
      <c r="K49" s="6"/>
    </row>
    <row r="50" spans="2:11" ht="15.75">
      <c r="B50" s="36" t="s">
        <v>36</v>
      </c>
      <c r="C50" s="32" t="s">
        <v>7</v>
      </c>
      <c r="D50" s="11" t="s">
        <v>28</v>
      </c>
      <c r="E50" s="8">
        <f>E51+E52+E53+E54+E55</f>
        <v>34061.1</v>
      </c>
      <c r="F50" s="8">
        <f>F51+F52+F53+F54+F55</f>
        <v>37083.6</v>
      </c>
      <c r="G50" s="8">
        <f>G51+G52+G53+G54+G55</f>
        <v>32150.7</v>
      </c>
      <c r="H50" s="8">
        <f>H51+H52+H53+H54+H55</f>
        <v>31425.399999999998</v>
      </c>
      <c r="I50" s="8">
        <f>I51+I52+I53+I54+I55</f>
        <v>33997.9</v>
      </c>
      <c r="J50" s="8">
        <f>J51+J52</f>
        <v>168718.69999999998</v>
      </c>
      <c r="K50" s="6"/>
    </row>
    <row r="51" spans="2:11" ht="15.75">
      <c r="B51" s="36"/>
      <c r="C51" s="33"/>
      <c r="D51" s="11" t="s">
        <v>29</v>
      </c>
      <c r="E51" s="8">
        <v>21825.1</v>
      </c>
      <c r="F51" s="8">
        <v>24951.3</v>
      </c>
      <c r="G51" s="8">
        <v>20518.4</v>
      </c>
      <c r="H51" s="8">
        <v>19793.1</v>
      </c>
      <c r="I51" s="8">
        <v>33997.9</v>
      </c>
      <c r="J51" s="8">
        <f aca="true" t="shared" si="5" ref="J51:J187">SUM(E51:I51)</f>
        <v>121085.79999999999</v>
      </c>
      <c r="K51" s="6"/>
    </row>
    <row r="52" spans="2:11" ht="15.75">
      <c r="B52" s="36"/>
      <c r="C52" s="33"/>
      <c r="D52" s="11" t="s">
        <v>30</v>
      </c>
      <c r="E52" s="8">
        <v>12236</v>
      </c>
      <c r="F52" s="8">
        <v>12132.3</v>
      </c>
      <c r="G52" s="8">
        <v>11632.3</v>
      </c>
      <c r="H52" s="8">
        <v>11632.3</v>
      </c>
      <c r="I52" s="8"/>
      <c r="J52" s="8">
        <f t="shared" si="5"/>
        <v>47632.899999999994</v>
      </c>
      <c r="K52" s="6"/>
    </row>
    <row r="53" spans="2:11" ht="15.75">
      <c r="B53" s="36"/>
      <c r="C53" s="33"/>
      <c r="D53" s="11" t="s">
        <v>31</v>
      </c>
      <c r="E53" s="8"/>
      <c r="F53" s="8"/>
      <c r="G53" s="8"/>
      <c r="H53" s="8"/>
      <c r="I53" s="8"/>
      <c r="J53" s="8">
        <f t="shared" si="5"/>
        <v>0</v>
      </c>
      <c r="K53" s="6"/>
    </row>
    <row r="54" spans="2:11" ht="15.75">
      <c r="B54" s="36"/>
      <c r="C54" s="33"/>
      <c r="D54" s="11" t="s">
        <v>32</v>
      </c>
      <c r="E54" s="8"/>
      <c r="F54" s="8"/>
      <c r="G54" s="8"/>
      <c r="H54" s="8"/>
      <c r="I54" s="8"/>
      <c r="J54" s="8">
        <f t="shared" si="5"/>
        <v>0</v>
      </c>
      <c r="K54" s="6"/>
    </row>
    <row r="55" spans="2:11" ht="15.75">
      <c r="B55" s="36"/>
      <c r="C55" s="34"/>
      <c r="D55" s="12" t="s">
        <v>33</v>
      </c>
      <c r="E55" s="8"/>
      <c r="F55" s="8"/>
      <c r="G55" s="8"/>
      <c r="H55" s="8"/>
      <c r="I55" s="8"/>
      <c r="J55" s="8">
        <f t="shared" si="5"/>
        <v>0</v>
      </c>
      <c r="K55" s="6"/>
    </row>
    <row r="56" spans="2:11" ht="15.75">
      <c r="B56" s="36" t="s">
        <v>37</v>
      </c>
      <c r="C56" s="32" t="s">
        <v>7</v>
      </c>
      <c r="D56" s="11" t="s">
        <v>28</v>
      </c>
      <c r="E56" s="8">
        <f>E57+E58+E59+E60+E61</f>
        <v>729484.7</v>
      </c>
      <c r="F56" s="8">
        <f>SUM(F57:F61)</f>
        <v>855201.4</v>
      </c>
      <c r="G56" s="8">
        <f>G57+G58+G59+G60+G61</f>
        <v>630805.0000000001</v>
      </c>
      <c r="H56" s="8">
        <f>H57+H58+H59+H60+H61</f>
        <v>567644.2000000001</v>
      </c>
      <c r="I56" s="8">
        <f>I57+I58+I59+I60+I61</f>
        <v>174447</v>
      </c>
      <c r="J56" s="8">
        <f>SUM(J57:J61)</f>
        <v>2956358.1000000006</v>
      </c>
      <c r="K56" s="6"/>
    </row>
    <row r="57" spans="2:11" ht="15.75">
      <c r="B57" s="36"/>
      <c r="C57" s="33"/>
      <c r="D57" s="11" t="s">
        <v>29</v>
      </c>
      <c r="E57" s="8">
        <f>E63+E69+E75+E81+E87+E93+E99+E105+E111+E117</f>
        <v>83574.7</v>
      </c>
      <c r="F57" s="8">
        <v>103099.1</v>
      </c>
      <c r="G57" s="8">
        <f aca="true" t="shared" si="6" ref="F57:I61">G63+G69+G75+G81+G87+G93+G99+G105+G111+G117</f>
        <v>50568.9</v>
      </c>
      <c r="H57" s="8">
        <f t="shared" si="6"/>
        <v>50191.5</v>
      </c>
      <c r="I57" s="8">
        <f t="shared" si="6"/>
        <v>120380.1</v>
      </c>
      <c r="J57" s="8">
        <f>J63+J93+J99+J105+J111+J117</f>
        <v>407499.2</v>
      </c>
      <c r="K57" s="6"/>
    </row>
    <row r="58" spans="2:11" ht="15.75">
      <c r="B58" s="36"/>
      <c r="C58" s="33"/>
      <c r="D58" s="11" t="s">
        <v>30</v>
      </c>
      <c r="E58" s="8">
        <f>E64+E70+E76+E82+E88+E94+E100+E106+E112+E118</f>
        <v>635030.6</v>
      </c>
      <c r="F58" s="8">
        <v>719643.4</v>
      </c>
      <c r="G58" s="8">
        <f t="shared" si="6"/>
        <v>547777.2000000001</v>
      </c>
      <c r="H58" s="8">
        <f t="shared" si="6"/>
        <v>484993.8</v>
      </c>
      <c r="I58" s="8">
        <f t="shared" si="6"/>
        <v>54066.9</v>
      </c>
      <c r="J58" s="8">
        <f>J64+J76+J82+J88+J94+J100+J106+J112+J118+J124</f>
        <v>2440602.8000000003</v>
      </c>
      <c r="K58" s="6"/>
    </row>
    <row r="59" spans="2:11" ht="15.75">
      <c r="B59" s="36"/>
      <c r="C59" s="33"/>
      <c r="D59" s="11" t="s">
        <v>31</v>
      </c>
      <c r="E59" s="8">
        <f>E65+E71+E77+E83+E89+E95+E101+E107+E113+E119</f>
        <v>10879.4</v>
      </c>
      <c r="F59" s="8">
        <f t="shared" si="6"/>
        <v>32458.9</v>
      </c>
      <c r="G59" s="8">
        <f t="shared" si="6"/>
        <v>32458.9</v>
      </c>
      <c r="H59" s="8">
        <f t="shared" si="6"/>
        <v>32458.9</v>
      </c>
      <c r="I59" s="8">
        <f t="shared" si="6"/>
        <v>0</v>
      </c>
      <c r="J59" s="8">
        <f t="shared" si="5"/>
        <v>108256.1</v>
      </c>
      <c r="K59" s="6"/>
    </row>
    <row r="60" spans="2:11" ht="15.75">
      <c r="B60" s="36"/>
      <c r="C60" s="33"/>
      <c r="D60" s="11" t="s">
        <v>32</v>
      </c>
      <c r="E60" s="8">
        <f>E66+E72+E78+E84+E90+E96+E102+E108+E114+E120</f>
        <v>0</v>
      </c>
      <c r="F60" s="8">
        <f t="shared" si="6"/>
        <v>0</v>
      </c>
      <c r="G60" s="8">
        <f t="shared" si="6"/>
        <v>0</v>
      </c>
      <c r="H60" s="8">
        <f t="shared" si="6"/>
        <v>0</v>
      </c>
      <c r="I60" s="8">
        <f t="shared" si="6"/>
        <v>0</v>
      </c>
      <c r="J60" s="8">
        <f t="shared" si="5"/>
        <v>0</v>
      </c>
      <c r="K60" s="6"/>
    </row>
    <row r="61" spans="2:11" ht="15.75">
      <c r="B61" s="36"/>
      <c r="C61" s="34"/>
      <c r="D61" s="12" t="s">
        <v>33</v>
      </c>
      <c r="E61" s="8">
        <f>E67+E73+E79+E85+E91+E97+E103+E109+E115+E121</f>
        <v>0</v>
      </c>
      <c r="F61" s="8">
        <f t="shared" si="6"/>
        <v>0</v>
      </c>
      <c r="G61" s="8">
        <f t="shared" si="6"/>
        <v>0</v>
      </c>
      <c r="H61" s="8">
        <f t="shared" si="6"/>
        <v>0</v>
      </c>
      <c r="I61" s="8">
        <f t="shared" si="6"/>
        <v>0</v>
      </c>
      <c r="J61" s="8">
        <f t="shared" si="5"/>
        <v>0</v>
      </c>
      <c r="K61" s="6"/>
    </row>
    <row r="62" spans="2:11" ht="15.75">
      <c r="B62" s="37" t="s">
        <v>38</v>
      </c>
      <c r="C62" s="38" t="s">
        <v>39</v>
      </c>
      <c r="D62" s="11" t="s">
        <v>28</v>
      </c>
      <c r="E62" s="8">
        <f>E63+E64+E65+E66+E67</f>
        <v>729484.7</v>
      </c>
      <c r="F62" s="8">
        <f>F63+F64</f>
        <v>101712.2</v>
      </c>
      <c r="G62" s="8">
        <f>G63+G64</f>
        <v>49660.9</v>
      </c>
      <c r="H62" s="8">
        <f>H63+H64</f>
        <v>49533.1</v>
      </c>
      <c r="I62" s="8">
        <f>I63+I64+I65+I66+I67</f>
        <v>174447</v>
      </c>
      <c r="J62" s="8">
        <f t="shared" si="5"/>
        <v>1104837.9</v>
      </c>
      <c r="K62" s="6"/>
    </row>
    <row r="63" spans="2:11" ht="15.75">
      <c r="B63" s="37"/>
      <c r="C63" s="38"/>
      <c r="D63" s="11" t="s">
        <v>29</v>
      </c>
      <c r="E63" s="8">
        <v>83574.7</v>
      </c>
      <c r="F63" s="8">
        <v>101712.2</v>
      </c>
      <c r="G63" s="8">
        <v>49660.9</v>
      </c>
      <c r="H63" s="8">
        <v>49533.1</v>
      </c>
      <c r="I63" s="8">
        <v>120380.1</v>
      </c>
      <c r="J63" s="8">
        <f t="shared" si="5"/>
        <v>404861</v>
      </c>
      <c r="K63" s="6"/>
    </row>
    <row r="64" spans="2:11" ht="15.75">
      <c r="B64" s="37"/>
      <c r="C64" s="38"/>
      <c r="D64" s="11" t="s">
        <v>30</v>
      </c>
      <c r="E64" s="8">
        <v>635030.6</v>
      </c>
      <c r="F64" s="8">
        <v>0</v>
      </c>
      <c r="G64" s="8">
        <v>0</v>
      </c>
      <c r="H64" s="8">
        <v>0</v>
      </c>
      <c r="I64" s="8">
        <v>54066.9</v>
      </c>
      <c r="J64" s="8">
        <f t="shared" si="5"/>
        <v>689097.5</v>
      </c>
      <c r="K64" s="6"/>
    </row>
    <row r="65" spans="2:11" ht="15.75">
      <c r="B65" s="37"/>
      <c r="C65" s="38"/>
      <c r="D65" s="11" t="s">
        <v>31</v>
      </c>
      <c r="E65" s="8">
        <v>10879.4</v>
      </c>
      <c r="F65" s="8"/>
      <c r="G65" s="8"/>
      <c r="H65" s="8"/>
      <c r="I65" s="8"/>
      <c r="J65" s="8">
        <f t="shared" si="5"/>
        <v>10879.4</v>
      </c>
      <c r="K65" s="6"/>
    </row>
    <row r="66" spans="2:11" ht="15.75">
      <c r="B66" s="37"/>
      <c r="C66" s="38"/>
      <c r="D66" s="11" t="s">
        <v>32</v>
      </c>
      <c r="E66" s="8"/>
      <c r="F66" s="8"/>
      <c r="G66" s="8"/>
      <c r="H66" s="8"/>
      <c r="I66" s="8"/>
      <c r="J66" s="8">
        <f t="shared" si="5"/>
        <v>0</v>
      </c>
      <c r="K66" s="6"/>
    </row>
    <row r="67" spans="2:11" ht="15.75">
      <c r="B67" s="37"/>
      <c r="C67" s="38"/>
      <c r="D67" s="12" t="s">
        <v>33</v>
      </c>
      <c r="E67" s="8"/>
      <c r="F67" s="8"/>
      <c r="G67" s="8"/>
      <c r="H67" s="8"/>
      <c r="I67" s="8"/>
      <c r="J67" s="8">
        <f t="shared" si="5"/>
        <v>0</v>
      </c>
      <c r="K67" s="6"/>
    </row>
    <row r="68" spans="2:11" ht="15.75">
      <c r="B68" s="39" t="s">
        <v>40</v>
      </c>
      <c r="C68" s="38" t="s">
        <v>41</v>
      </c>
      <c r="D68" s="11" t="s">
        <v>28</v>
      </c>
      <c r="E68" s="8">
        <f>E69+E70+E71+E72+E73</f>
        <v>0</v>
      </c>
      <c r="F68" s="8">
        <f>F69+F70+F71+F72+F73</f>
        <v>32458.9</v>
      </c>
      <c r="G68" s="8">
        <f>G69+G70+G71+G72+G73</f>
        <v>32458.9</v>
      </c>
      <c r="H68" s="8">
        <f>H69+H70+H71+H72+H73</f>
        <v>32458.9</v>
      </c>
      <c r="I68" s="8">
        <f>I69+I70+I71+I72+I73</f>
        <v>0</v>
      </c>
      <c r="J68" s="8">
        <f t="shared" si="5"/>
        <v>97376.70000000001</v>
      </c>
      <c r="K68" s="6"/>
    </row>
    <row r="69" spans="2:11" ht="15.75">
      <c r="B69" s="40"/>
      <c r="C69" s="38"/>
      <c r="D69" s="11" t="s">
        <v>29</v>
      </c>
      <c r="E69" s="8"/>
      <c r="F69" s="8"/>
      <c r="G69" s="8"/>
      <c r="H69" s="8"/>
      <c r="I69" s="8"/>
      <c r="J69" s="8">
        <f t="shared" si="5"/>
        <v>0</v>
      </c>
      <c r="K69" s="6"/>
    </row>
    <row r="70" spans="2:11" ht="15.75">
      <c r="B70" s="40"/>
      <c r="C70" s="38"/>
      <c r="D70" s="11" t="s">
        <v>30</v>
      </c>
      <c r="E70" s="8"/>
      <c r="F70" s="8"/>
      <c r="G70" s="8"/>
      <c r="H70" s="8"/>
      <c r="I70" s="8"/>
      <c r="J70" s="8">
        <f t="shared" si="5"/>
        <v>0</v>
      </c>
      <c r="K70" s="6"/>
    </row>
    <row r="71" spans="2:11" ht="15.75">
      <c r="B71" s="40"/>
      <c r="C71" s="38"/>
      <c r="D71" s="11" t="s">
        <v>31</v>
      </c>
      <c r="E71" s="8">
        <v>0</v>
      </c>
      <c r="F71" s="8">
        <v>32458.9</v>
      </c>
      <c r="G71" s="8">
        <v>32458.9</v>
      </c>
      <c r="H71" s="8">
        <v>32458.9</v>
      </c>
      <c r="I71" s="13">
        <v>0</v>
      </c>
      <c r="J71" s="8">
        <f t="shared" si="5"/>
        <v>97376.70000000001</v>
      </c>
      <c r="K71" s="6"/>
    </row>
    <row r="72" spans="2:11" ht="15.75">
      <c r="B72" s="40"/>
      <c r="C72" s="38"/>
      <c r="D72" s="11" t="s">
        <v>32</v>
      </c>
      <c r="E72" s="8"/>
      <c r="F72" s="8"/>
      <c r="G72" s="8"/>
      <c r="H72" s="8"/>
      <c r="I72" s="8"/>
      <c r="J72" s="8">
        <f t="shared" si="5"/>
        <v>0</v>
      </c>
      <c r="K72" s="6"/>
    </row>
    <row r="73" spans="2:11" ht="15.75">
      <c r="B73" s="41"/>
      <c r="C73" s="38"/>
      <c r="D73" s="12" t="s">
        <v>33</v>
      </c>
      <c r="E73" s="8"/>
      <c r="F73" s="8"/>
      <c r="G73" s="8"/>
      <c r="H73" s="8"/>
      <c r="I73" s="8"/>
      <c r="J73" s="8">
        <f t="shared" si="5"/>
        <v>0</v>
      </c>
      <c r="K73" s="6"/>
    </row>
    <row r="74" spans="2:11" ht="15.75">
      <c r="B74" s="42" t="s">
        <v>42</v>
      </c>
      <c r="C74" s="42" t="s">
        <v>39</v>
      </c>
      <c r="D74" s="11" t="s">
        <v>28</v>
      </c>
      <c r="E74" s="8">
        <f>E75+E76+E77+E78+E79</f>
        <v>0</v>
      </c>
      <c r="F74" s="8">
        <f>F75+F76+F77+F78+F79</f>
        <v>185719.6</v>
      </c>
      <c r="G74" s="8">
        <f>G75+G76+G77+G78+G79</f>
        <v>146979.1</v>
      </c>
      <c r="H74" s="8">
        <f>H75+H76+H77+H78+H79</f>
        <v>130648.1</v>
      </c>
      <c r="I74" s="8">
        <f>I75+I76+I77+I78+I79</f>
        <v>0</v>
      </c>
      <c r="J74" s="8">
        <f t="shared" si="5"/>
        <v>463346.80000000005</v>
      </c>
      <c r="K74" s="6"/>
    </row>
    <row r="75" spans="2:11" ht="15.75">
      <c r="B75" s="43"/>
      <c r="C75" s="43"/>
      <c r="D75" s="11" t="s">
        <v>29</v>
      </c>
      <c r="E75" s="8"/>
      <c r="F75" s="8"/>
      <c r="G75" s="8"/>
      <c r="H75" s="8"/>
      <c r="I75" s="8"/>
      <c r="J75" s="8">
        <f t="shared" si="5"/>
        <v>0</v>
      </c>
      <c r="K75" s="6"/>
    </row>
    <row r="76" spans="2:11" ht="15.75">
      <c r="B76" s="43"/>
      <c r="C76" s="43"/>
      <c r="D76" s="11" t="s">
        <v>30</v>
      </c>
      <c r="E76" s="8">
        <v>0</v>
      </c>
      <c r="F76" s="8">
        <v>185719.6</v>
      </c>
      <c r="G76" s="8">
        <v>146979.1</v>
      </c>
      <c r="H76" s="8">
        <v>130648.1</v>
      </c>
      <c r="I76" s="13">
        <v>0</v>
      </c>
      <c r="J76" s="8">
        <f t="shared" si="5"/>
        <v>463346.80000000005</v>
      </c>
      <c r="K76" s="6"/>
    </row>
    <row r="77" spans="2:11" ht="15.75">
      <c r="B77" s="43"/>
      <c r="C77" s="43"/>
      <c r="D77" s="11" t="s">
        <v>31</v>
      </c>
      <c r="E77" s="8"/>
      <c r="F77" s="8"/>
      <c r="G77" s="8"/>
      <c r="H77" s="8"/>
      <c r="I77" s="8"/>
      <c r="J77" s="8">
        <f t="shared" si="5"/>
        <v>0</v>
      </c>
      <c r="K77" s="6"/>
    </row>
    <row r="78" spans="2:11" ht="15.75">
      <c r="B78" s="43"/>
      <c r="C78" s="43"/>
      <c r="D78" s="11" t="s">
        <v>32</v>
      </c>
      <c r="E78" s="8"/>
      <c r="F78" s="8"/>
      <c r="G78" s="8"/>
      <c r="H78" s="8"/>
      <c r="I78" s="8"/>
      <c r="J78" s="8">
        <f t="shared" si="5"/>
        <v>0</v>
      </c>
      <c r="K78" s="6"/>
    </row>
    <row r="79" spans="2:11" ht="15.75">
      <c r="B79" s="44"/>
      <c r="C79" s="44"/>
      <c r="D79" s="12" t="s">
        <v>33</v>
      </c>
      <c r="E79" s="8"/>
      <c r="F79" s="8"/>
      <c r="G79" s="8"/>
      <c r="H79" s="8"/>
      <c r="I79" s="8"/>
      <c r="J79" s="8">
        <f t="shared" si="5"/>
        <v>0</v>
      </c>
      <c r="K79" s="6"/>
    </row>
    <row r="80" spans="2:11" ht="15.75">
      <c r="B80" s="37" t="s">
        <v>43</v>
      </c>
      <c r="C80" s="38" t="s">
        <v>44</v>
      </c>
      <c r="D80" s="11" t="s">
        <v>28</v>
      </c>
      <c r="E80" s="8">
        <f>E81+E82+E83+E84+E85</f>
        <v>0</v>
      </c>
      <c r="F80" s="8">
        <f>F81+F82+F83+F84+F85</f>
        <v>515342.3</v>
      </c>
      <c r="G80" s="8">
        <f>G81+G82+G83+G84+G85</f>
        <v>388231.8</v>
      </c>
      <c r="H80" s="8">
        <f>H81+H82+H83+H84+H85</f>
        <v>345095</v>
      </c>
      <c r="I80" s="8">
        <f>I81+I82+I83+I84+I85</f>
        <v>0</v>
      </c>
      <c r="J80" s="8">
        <f t="shared" si="5"/>
        <v>1248669.1</v>
      </c>
      <c r="K80" s="6"/>
    </row>
    <row r="81" spans="2:11" ht="15.75">
      <c r="B81" s="37"/>
      <c r="C81" s="38"/>
      <c r="D81" s="11" t="s">
        <v>29</v>
      </c>
      <c r="E81" s="8"/>
      <c r="F81" s="8"/>
      <c r="G81" s="8"/>
      <c r="H81" s="8"/>
      <c r="I81" s="8"/>
      <c r="J81" s="8">
        <f t="shared" si="5"/>
        <v>0</v>
      </c>
      <c r="K81" s="6"/>
    </row>
    <row r="82" spans="2:11" ht="15.75">
      <c r="B82" s="37"/>
      <c r="C82" s="38"/>
      <c r="D82" s="11" t="s">
        <v>30</v>
      </c>
      <c r="E82" s="8">
        <v>0</v>
      </c>
      <c r="F82" s="8">
        <v>515342.3</v>
      </c>
      <c r="G82" s="8">
        <v>388231.8</v>
      </c>
      <c r="H82" s="8">
        <v>345095</v>
      </c>
      <c r="I82" s="13">
        <v>0</v>
      </c>
      <c r="J82" s="8">
        <f t="shared" si="5"/>
        <v>1248669.1</v>
      </c>
      <c r="K82" s="6"/>
    </row>
    <row r="83" spans="2:11" ht="15.75">
      <c r="B83" s="37"/>
      <c r="C83" s="38"/>
      <c r="D83" s="11" t="s">
        <v>31</v>
      </c>
      <c r="E83" s="8"/>
      <c r="F83" s="8"/>
      <c r="G83" s="8"/>
      <c r="H83" s="8"/>
      <c r="I83" s="8"/>
      <c r="J83" s="8">
        <f t="shared" si="5"/>
        <v>0</v>
      </c>
      <c r="K83" s="6"/>
    </row>
    <row r="84" spans="2:11" ht="15.75">
      <c r="B84" s="37"/>
      <c r="C84" s="38"/>
      <c r="D84" s="11" t="s">
        <v>32</v>
      </c>
      <c r="E84" s="8"/>
      <c r="F84" s="8"/>
      <c r="G84" s="8"/>
      <c r="H84" s="8"/>
      <c r="I84" s="8"/>
      <c r="J84" s="8">
        <f t="shared" si="5"/>
        <v>0</v>
      </c>
      <c r="K84" s="6"/>
    </row>
    <row r="85" spans="2:11" ht="15.75">
      <c r="B85" s="37"/>
      <c r="C85" s="38"/>
      <c r="D85" s="12" t="s">
        <v>33</v>
      </c>
      <c r="E85" s="8"/>
      <c r="F85" s="8"/>
      <c r="G85" s="8"/>
      <c r="H85" s="8"/>
      <c r="I85" s="8"/>
      <c r="J85" s="8">
        <f t="shared" si="5"/>
        <v>0</v>
      </c>
      <c r="K85" s="6"/>
    </row>
    <row r="86" spans="2:11" ht="15.75">
      <c r="B86" s="37" t="s">
        <v>45</v>
      </c>
      <c r="C86" s="38" t="s">
        <v>39</v>
      </c>
      <c r="D86" s="11" t="s">
        <v>28</v>
      </c>
      <c r="E86" s="8">
        <f>E87+E88+E89+E90+E91</f>
        <v>0</v>
      </c>
      <c r="F86" s="8">
        <f>F87+F88</f>
        <v>552.6</v>
      </c>
      <c r="G86" s="8">
        <f>G87+G88</f>
        <v>503.3</v>
      </c>
      <c r="H86" s="8">
        <f>H87+H88</f>
        <v>503.3</v>
      </c>
      <c r="I86" s="8">
        <f>I87+I88+I89+I90+I91</f>
        <v>0</v>
      </c>
      <c r="J86" s="8">
        <f t="shared" si="5"/>
        <v>1559.2</v>
      </c>
      <c r="K86" s="6"/>
    </row>
    <row r="87" spans="2:11" ht="15.75">
      <c r="B87" s="37"/>
      <c r="C87" s="38"/>
      <c r="D87" s="11" t="s">
        <v>29</v>
      </c>
      <c r="E87" s="8"/>
      <c r="F87" s="8"/>
      <c r="G87" s="8"/>
      <c r="H87" s="8"/>
      <c r="I87" s="8"/>
      <c r="J87" s="8">
        <f t="shared" si="5"/>
        <v>0</v>
      </c>
      <c r="K87" s="6"/>
    </row>
    <row r="88" spans="2:11" ht="15.75">
      <c r="B88" s="37"/>
      <c r="C88" s="38"/>
      <c r="D88" s="11" t="s">
        <v>30</v>
      </c>
      <c r="E88" s="8"/>
      <c r="F88" s="8">
        <v>552.6</v>
      </c>
      <c r="G88" s="8">
        <v>503.3</v>
      </c>
      <c r="H88" s="8">
        <v>503.3</v>
      </c>
      <c r="I88" s="8"/>
      <c r="J88" s="8">
        <f t="shared" si="5"/>
        <v>1559.2</v>
      </c>
      <c r="K88" s="6"/>
    </row>
    <row r="89" spans="2:11" ht="15.75">
      <c r="B89" s="37"/>
      <c r="C89" s="38"/>
      <c r="D89" s="11" t="s">
        <v>31</v>
      </c>
      <c r="E89" s="8"/>
      <c r="F89" s="8"/>
      <c r="G89" s="8"/>
      <c r="H89" s="8"/>
      <c r="I89" s="8"/>
      <c r="J89" s="8">
        <f t="shared" si="5"/>
        <v>0</v>
      </c>
      <c r="K89" s="6"/>
    </row>
    <row r="90" spans="2:11" ht="15.75">
      <c r="B90" s="37"/>
      <c r="C90" s="38"/>
      <c r="D90" s="11" t="s">
        <v>32</v>
      </c>
      <c r="E90" s="8"/>
      <c r="F90" s="8"/>
      <c r="G90" s="8"/>
      <c r="H90" s="8"/>
      <c r="I90" s="8"/>
      <c r="J90" s="8">
        <f t="shared" si="5"/>
        <v>0</v>
      </c>
      <c r="K90" s="6"/>
    </row>
    <row r="91" spans="2:11" ht="15.75">
      <c r="B91" s="37"/>
      <c r="C91" s="38"/>
      <c r="D91" s="12" t="s">
        <v>33</v>
      </c>
      <c r="E91" s="8"/>
      <c r="F91" s="8"/>
      <c r="G91" s="8"/>
      <c r="H91" s="8"/>
      <c r="I91" s="8"/>
      <c r="J91" s="8">
        <f t="shared" si="5"/>
        <v>0</v>
      </c>
      <c r="K91" s="6"/>
    </row>
    <row r="92" spans="2:11" ht="15.75">
      <c r="B92" s="39" t="s">
        <v>46</v>
      </c>
      <c r="C92" s="38" t="s">
        <v>39</v>
      </c>
      <c r="D92" s="11" t="s">
        <v>28</v>
      </c>
      <c r="E92" s="8"/>
      <c r="F92" s="8">
        <f>F93+F94</f>
        <v>1815.1999999999998</v>
      </c>
      <c r="G92" s="8">
        <v>1816</v>
      </c>
      <c r="H92" s="8">
        <v>1816</v>
      </c>
      <c r="I92" s="8"/>
      <c r="J92" s="8">
        <f t="shared" si="5"/>
        <v>5447.2</v>
      </c>
      <c r="K92" s="6"/>
    </row>
    <row r="93" spans="2:11" ht="15.75">
      <c r="B93" s="45"/>
      <c r="C93" s="38"/>
      <c r="D93" s="11" t="s">
        <v>29</v>
      </c>
      <c r="E93" s="8"/>
      <c r="F93" s="8">
        <v>127.1</v>
      </c>
      <c r="G93" s="8">
        <v>127.1</v>
      </c>
      <c r="H93" s="8">
        <v>127.1</v>
      </c>
      <c r="I93" s="8"/>
      <c r="J93" s="8">
        <f t="shared" si="5"/>
        <v>381.29999999999995</v>
      </c>
      <c r="K93" s="6"/>
    </row>
    <row r="94" spans="2:11" ht="15.75">
      <c r="B94" s="45"/>
      <c r="C94" s="38"/>
      <c r="D94" s="11" t="s">
        <v>30</v>
      </c>
      <c r="E94" s="8"/>
      <c r="F94" s="8">
        <v>1688.1</v>
      </c>
      <c r="G94" s="8">
        <v>1688.9</v>
      </c>
      <c r="H94" s="8">
        <v>1688.9</v>
      </c>
      <c r="I94" s="8"/>
      <c r="J94" s="8">
        <f t="shared" si="5"/>
        <v>5065.9</v>
      </c>
      <c r="K94" s="6"/>
    </row>
    <row r="95" spans="2:11" ht="15.75">
      <c r="B95" s="45"/>
      <c r="C95" s="38"/>
      <c r="D95" s="11" t="s">
        <v>31</v>
      </c>
      <c r="E95" s="8"/>
      <c r="F95" s="8"/>
      <c r="G95" s="8"/>
      <c r="H95" s="8"/>
      <c r="I95" s="8"/>
      <c r="J95" s="8">
        <f t="shared" si="5"/>
        <v>0</v>
      </c>
      <c r="K95" s="6"/>
    </row>
    <row r="96" spans="2:11" ht="15.75">
      <c r="B96" s="45"/>
      <c r="C96" s="38"/>
      <c r="D96" s="11" t="s">
        <v>32</v>
      </c>
      <c r="E96" s="8"/>
      <c r="F96" s="8"/>
      <c r="G96" s="8"/>
      <c r="H96" s="8"/>
      <c r="I96" s="8"/>
      <c r="J96" s="8">
        <f t="shared" si="5"/>
        <v>0</v>
      </c>
      <c r="K96" s="6"/>
    </row>
    <row r="97" spans="2:11" ht="15.75">
      <c r="B97" s="46"/>
      <c r="C97" s="38"/>
      <c r="D97" s="12" t="s">
        <v>33</v>
      </c>
      <c r="E97" s="8"/>
      <c r="F97" s="8"/>
      <c r="G97" s="8"/>
      <c r="H97" s="8"/>
      <c r="I97" s="8"/>
      <c r="J97" s="8">
        <f t="shared" si="5"/>
        <v>0</v>
      </c>
      <c r="K97" s="6"/>
    </row>
    <row r="98" spans="2:11" ht="15.75">
      <c r="B98" s="39" t="s">
        <v>47</v>
      </c>
      <c r="C98" s="38" t="s">
        <v>41</v>
      </c>
      <c r="D98" s="11" t="s">
        <v>28</v>
      </c>
      <c r="E98" s="8"/>
      <c r="F98" s="8">
        <f>F99+F100</f>
        <v>2462.5</v>
      </c>
      <c r="G98" s="8">
        <f>G99+G100</f>
        <v>2752.3999999999996</v>
      </c>
      <c r="H98" s="8">
        <f>H99+H100</f>
        <v>2628.2</v>
      </c>
      <c r="I98" s="8"/>
      <c r="J98" s="8">
        <f t="shared" si="5"/>
        <v>7843.099999999999</v>
      </c>
      <c r="K98" s="6"/>
    </row>
    <row r="99" spans="2:11" ht="15.75">
      <c r="B99" s="45"/>
      <c r="C99" s="38"/>
      <c r="D99" s="11" t="s">
        <v>29</v>
      </c>
      <c r="E99" s="8"/>
      <c r="F99" s="8">
        <v>173.7</v>
      </c>
      <c r="G99" s="8">
        <v>192.7</v>
      </c>
      <c r="H99" s="8">
        <v>184</v>
      </c>
      <c r="I99" s="8"/>
      <c r="J99" s="8">
        <f t="shared" si="5"/>
        <v>550.4</v>
      </c>
      <c r="K99" s="6"/>
    </row>
    <row r="100" spans="2:11" ht="15.75">
      <c r="B100" s="45"/>
      <c r="C100" s="38"/>
      <c r="D100" s="11" t="s">
        <v>30</v>
      </c>
      <c r="E100" s="8"/>
      <c r="F100" s="8">
        <v>2288.8</v>
      </c>
      <c r="G100" s="8">
        <v>2559.7</v>
      </c>
      <c r="H100" s="8">
        <v>2444.2</v>
      </c>
      <c r="I100" s="8"/>
      <c r="J100" s="8">
        <f t="shared" si="5"/>
        <v>7292.7</v>
      </c>
      <c r="K100" s="6"/>
    </row>
    <row r="101" spans="2:11" ht="15.75">
      <c r="B101" s="45"/>
      <c r="C101" s="38"/>
      <c r="D101" s="11" t="s">
        <v>31</v>
      </c>
      <c r="E101" s="8"/>
      <c r="F101" s="8"/>
      <c r="G101" s="8"/>
      <c r="H101" s="8"/>
      <c r="I101" s="8"/>
      <c r="J101" s="8">
        <f t="shared" si="5"/>
        <v>0</v>
      </c>
      <c r="K101" s="6"/>
    </row>
    <row r="102" spans="2:11" ht="15.75">
      <c r="B102" s="45"/>
      <c r="C102" s="38"/>
      <c r="D102" s="11" t="s">
        <v>32</v>
      </c>
      <c r="E102" s="8"/>
      <c r="F102" s="8"/>
      <c r="G102" s="8"/>
      <c r="H102" s="8"/>
      <c r="I102" s="8"/>
      <c r="J102" s="8">
        <f t="shared" si="5"/>
        <v>0</v>
      </c>
      <c r="K102" s="6"/>
    </row>
    <row r="103" spans="2:11" ht="15.75">
      <c r="B103" s="46"/>
      <c r="C103" s="38"/>
      <c r="D103" s="12" t="s">
        <v>33</v>
      </c>
      <c r="E103" s="8"/>
      <c r="F103" s="8"/>
      <c r="G103" s="8"/>
      <c r="H103" s="8"/>
      <c r="I103" s="8"/>
      <c r="J103" s="8">
        <f t="shared" si="5"/>
        <v>0</v>
      </c>
      <c r="K103" s="6"/>
    </row>
    <row r="104" spans="2:11" ht="15.75">
      <c r="B104" s="39" t="s">
        <v>48</v>
      </c>
      <c r="C104" s="38" t="s">
        <v>41</v>
      </c>
      <c r="D104" s="11" t="s">
        <v>28</v>
      </c>
      <c r="E104" s="8"/>
      <c r="F104" s="8">
        <f>F105+F106</f>
        <v>6380.7</v>
      </c>
      <c r="G104" s="8">
        <f>G105+G106</f>
        <v>5049</v>
      </c>
      <c r="H104" s="8">
        <f>H105+H106</f>
        <v>4961.6</v>
      </c>
      <c r="I104" s="8"/>
      <c r="J104" s="8">
        <f t="shared" si="5"/>
        <v>16391.300000000003</v>
      </c>
      <c r="K104" s="6"/>
    </row>
    <row r="105" spans="2:11" ht="15.75">
      <c r="B105" s="45"/>
      <c r="C105" s="38"/>
      <c r="D105" s="11" t="s">
        <v>29</v>
      </c>
      <c r="E105" s="8"/>
      <c r="F105" s="8">
        <v>440.8</v>
      </c>
      <c r="G105" s="8">
        <v>353.4</v>
      </c>
      <c r="H105" s="8">
        <v>347.3</v>
      </c>
      <c r="I105" s="8"/>
      <c r="J105" s="8">
        <f t="shared" si="5"/>
        <v>1141.5</v>
      </c>
      <c r="K105" s="6"/>
    </row>
    <row r="106" spans="2:11" ht="15.75">
      <c r="B106" s="45"/>
      <c r="C106" s="38"/>
      <c r="D106" s="11" t="s">
        <v>30</v>
      </c>
      <c r="E106" s="8"/>
      <c r="F106" s="8">
        <v>5939.9</v>
      </c>
      <c r="G106" s="8">
        <v>4695.6</v>
      </c>
      <c r="H106" s="8">
        <v>4614.3</v>
      </c>
      <c r="I106" s="8"/>
      <c r="J106" s="8">
        <f t="shared" si="5"/>
        <v>15249.8</v>
      </c>
      <c r="K106" s="6"/>
    </row>
    <row r="107" spans="2:11" ht="15.75">
      <c r="B107" s="45"/>
      <c r="C107" s="38"/>
      <c r="D107" s="11" t="s">
        <v>31</v>
      </c>
      <c r="E107" s="8"/>
      <c r="F107" s="8"/>
      <c r="G107" s="8"/>
      <c r="H107" s="8"/>
      <c r="I107" s="8"/>
      <c r="J107" s="8">
        <f t="shared" si="5"/>
        <v>0</v>
      </c>
      <c r="K107" s="6"/>
    </row>
    <row r="108" spans="2:11" ht="15.75">
      <c r="B108" s="45"/>
      <c r="C108" s="38"/>
      <c r="D108" s="11" t="s">
        <v>32</v>
      </c>
      <c r="E108" s="8"/>
      <c r="F108" s="8"/>
      <c r="G108" s="8"/>
      <c r="H108" s="8"/>
      <c r="I108" s="8"/>
      <c r="J108" s="8">
        <f t="shared" si="5"/>
        <v>0</v>
      </c>
      <c r="K108" s="6"/>
    </row>
    <row r="109" spans="2:11" ht="15.75">
      <c r="B109" s="46"/>
      <c r="C109" s="38"/>
      <c r="D109" s="12" t="s">
        <v>33</v>
      </c>
      <c r="E109" s="8"/>
      <c r="F109" s="8"/>
      <c r="G109" s="8"/>
      <c r="H109" s="8"/>
      <c r="I109" s="8"/>
      <c r="J109" s="8">
        <f t="shared" si="5"/>
        <v>0</v>
      </c>
      <c r="K109" s="6"/>
    </row>
    <row r="110" spans="2:11" ht="15.75">
      <c r="B110" s="39" t="s">
        <v>49</v>
      </c>
      <c r="C110" s="38" t="s">
        <v>39</v>
      </c>
      <c r="D110" s="11" t="s">
        <v>28</v>
      </c>
      <c r="E110" s="8"/>
      <c r="F110" s="8">
        <v>0</v>
      </c>
      <c r="G110" s="8">
        <f>G111+G112</f>
        <v>3353.6000000000004</v>
      </c>
      <c r="H110" s="8">
        <f>H111+H112</f>
        <v>0</v>
      </c>
      <c r="I110" s="8"/>
      <c r="J110" s="8">
        <f t="shared" si="5"/>
        <v>3353.6000000000004</v>
      </c>
      <c r="K110" s="6"/>
    </row>
    <row r="111" spans="2:11" ht="15.75">
      <c r="B111" s="45"/>
      <c r="C111" s="38"/>
      <c r="D111" s="11" t="s">
        <v>29</v>
      </c>
      <c r="E111" s="8"/>
      <c r="F111" s="8">
        <v>0</v>
      </c>
      <c r="G111" s="8">
        <v>234.8</v>
      </c>
      <c r="H111" s="8">
        <v>0</v>
      </c>
      <c r="I111" s="8"/>
      <c r="J111" s="8">
        <f t="shared" si="5"/>
        <v>234.8</v>
      </c>
      <c r="K111" s="6"/>
    </row>
    <row r="112" spans="2:11" ht="15.75">
      <c r="B112" s="45"/>
      <c r="C112" s="38"/>
      <c r="D112" s="11" t="s">
        <v>30</v>
      </c>
      <c r="E112" s="8"/>
      <c r="F112" s="8">
        <v>0</v>
      </c>
      <c r="G112" s="8">
        <v>3118.8</v>
      </c>
      <c r="H112" s="8">
        <v>0</v>
      </c>
      <c r="I112" s="8"/>
      <c r="J112" s="8">
        <f t="shared" si="5"/>
        <v>3118.8</v>
      </c>
      <c r="K112" s="6"/>
    </row>
    <row r="113" spans="2:11" ht="15.75">
      <c r="B113" s="45"/>
      <c r="C113" s="38"/>
      <c r="D113" s="11" t="s">
        <v>31</v>
      </c>
      <c r="E113" s="8"/>
      <c r="F113" s="8"/>
      <c r="G113" s="8"/>
      <c r="H113" s="8"/>
      <c r="I113" s="8"/>
      <c r="J113" s="8">
        <f t="shared" si="5"/>
        <v>0</v>
      </c>
      <c r="K113" s="6"/>
    </row>
    <row r="114" spans="2:11" ht="15.75">
      <c r="B114" s="45"/>
      <c r="C114" s="38"/>
      <c r="D114" s="11" t="s">
        <v>32</v>
      </c>
      <c r="E114" s="8"/>
      <c r="F114" s="8"/>
      <c r="G114" s="8"/>
      <c r="H114" s="8"/>
      <c r="I114" s="8"/>
      <c r="J114" s="8">
        <f t="shared" si="5"/>
        <v>0</v>
      </c>
      <c r="K114" s="6"/>
    </row>
    <row r="115" spans="2:11" ht="15.75">
      <c r="B115" s="46"/>
      <c r="C115" s="38"/>
      <c r="D115" s="12" t="s">
        <v>33</v>
      </c>
      <c r="E115" s="8"/>
      <c r="F115" s="8"/>
      <c r="G115" s="8"/>
      <c r="H115" s="8"/>
      <c r="I115" s="8"/>
      <c r="J115" s="8">
        <f t="shared" si="5"/>
        <v>0</v>
      </c>
      <c r="K115" s="6"/>
    </row>
    <row r="116" spans="2:11" ht="15.75">
      <c r="B116" s="39" t="s">
        <v>50</v>
      </c>
      <c r="C116" s="38" t="s">
        <v>39</v>
      </c>
      <c r="D116" s="11" t="s">
        <v>28</v>
      </c>
      <c r="E116" s="8"/>
      <c r="F116" s="8">
        <f>F117+F118</f>
        <v>4278.2</v>
      </c>
      <c r="G116" s="8">
        <v>0</v>
      </c>
      <c r="H116" s="8">
        <v>0</v>
      </c>
      <c r="I116" s="8"/>
      <c r="J116" s="8">
        <f t="shared" si="5"/>
        <v>4278.2</v>
      </c>
      <c r="K116" s="6"/>
    </row>
    <row r="117" spans="2:11" ht="15.75">
      <c r="B117" s="45"/>
      <c r="C117" s="38"/>
      <c r="D117" s="11" t="s">
        <v>29</v>
      </c>
      <c r="E117" s="8"/>
      <c r="F117" s="8">
        <v>330.2</v>
      </c>
      <c r="G117" s="8">
        <v>0</v>
      </c>
      <c r="H117" s="8">
        <v>0</v>
      </c>
      <c r="I117" s="8"/>
      <c r="J117" s="8">
        <f t="shared" si="5"/>
        <v>330.2</v>
      </c>
      <c r="K117" s="6"/>
    </row>
    <row r="118" spans="2:11" ht="15.75">
      <c r="B118" s="45"/>
      <c r="C118" s="38"/>
      <c r="D118" s="11" t="s">
        <v>30</v>
      </c>
      <c r="E118" s="8"/>
      <c r="F118" s="8">
        <v>3948</v>
      </c>
      <c r="G118" s="8">
        <v>0</v>
      </c>
      <c r="H118" s="8">
        <v>0</v>
      </c>
      <c r="I118" s="8"/>
      <c r="J118" s="8">
        <f t="shared" si="5"/>
        <v>3948</v>
      </c>
      <c r="K118" s="6"/>
    </row>
    <row r="119" spans="2:11" ht="15.75">
      <c r="B119" s="45"/>
      <c r="C119" s="38"/>
      <c r="D119" s="11" t="s">
        <v>31</v>
      </c>
      <c r="E119" s="8"/>
      <c r="F119" s="8"/>
      <c r="G119" s="8"/>
      <c r="H119" s="8"/>
      <c r="I119" s="8"/>
      <c r="J119" s="8">
        <f t="shared" si="5"/>
        <v>0</v>
      </c>
      <c r="K119" s="6"/>
    </row>
    <row r="120" spans="2:11" ht="15.75">
      <c r="B120" s="45"/>
      <c r="C120" s="38"/>
      <c r="D120" s="11" t="s">
        <v>32</v>
      </c>
      <c r="E120" s="8"/>
      <c r="F120" s="8"/>
      <c r="G120" s="8"/>
      <c r="H120" s="8"/>
      <c r="I120" s="8"/>
      <c r="J120" s="8">
        <f t="shared" si="5"/>
        <v>0</v>
      </c>
      <c r="K120" s="6"/>
    </row>
    <row r="121" spans="2:11" ht="15.75">
      <c r="B121" s="46"/>
      <c r="C121" s="38"/>
      <c r="D121" s="12" t="s">
        <v>33</v>
      </c>
      <c r="E121" s="8"/>
      <c r="F121" s="8"/>
      <c r="G121" s="8"/>
      <c r="H121" s="8"/>
      <c r="I121" s="8"/>
      <c r="J121" s="8">
        <f t="shared" si="5"/>
        <v>0</v>
      </c>
      <c r="K121" s="6"/>
    </row>
    <row r="122" spans="2:11" ht="15.75">
      <c r="B122" s="50" t="s">
        <v>99</v>
      </c>
      <c r="C122" s="38" t="s">
        <v>39</v>
      </c>
      <c r="D122" s="11" t="s">
        <v>28</v>
      </c>
      <c r="E122" s="8"/>
      <c r="F122" s="8">
        <f>SUM(F123:F127)</f>
        <v>3500</v>
      </c>
      <c r="G122" s="8"/>
      <c r="H122" s="8"/>
      <c r="I122" s="8"/>
      <c r="J122" s="8">
        <f>SUM(J123:J127)</f>
        <v>3500</v>
      </c>
      <c r="K122" s="6"/>
    </row>
    <row r="123" spans="2:11" ht="15.75">
      <c r="B123" s="51"/>
      <c r="C123" s="38"/>
      <c r="D123" s="11" t="s">
        <v>29</v>
      </c>
      <c r="E123" s="8"/>
      <c r="F123" s="8">
        <v>245</v>
      </c>
      <c r="G123" s="8"/>
      <c r="H123" s="8"/>
      <c r="I123" s="8"/>
      <c r="J123" s="8">
        <v>245</v>
      </c>
      <c r="K123" s="6"/>
    </row>
    <row r="124" spans="2:11" ht="15.75">
      <c r="B124" s="51"/>
      <c r="C124" s="38"/>
      <c r="D124" s="11" t="s">
        <v>30</v>
      </c>
      <c r="E124" s="8"/>
      <c r="F124" s="8">
        <v>3255</v>
      </c>
      <c r="G124" s="8"/>
      <c r="H124" s="8"/>
      <c r="I124" s="8"/>
      <c r="J124" s="8">
        <v>3255</v>
      </c>
      <c r="K124" s="6"/>
    </row>
    <row r="125" spans="2:11" ht="15.75">
      <c r="B125" s="51"/>
      <c r="C125" s="38"/>
      <c r="D125" s="11" t="s">
        <v>31</v>
      </c>
      <c r="E125" s="8"/>
      <c r="F125" s="8"/>
      <c r="G125" s="8"/>
      <c r="H125" s="8"/>
      <c r="I125" s="8"/>
      <c r="J125" s="8"/>
      <c r="K125" s="6"/>
    </row>
    <row r="126" spans="2:11" ht="15.75">
      <c r="B126" s="51"/>
      <c r="C126" s="38"/>
      <c r="D126" s="11" t="s">
        <v>32</v>
      </c>
      <c r="E126" s="8"/>
      <c r="F126" s="8"/>
      <c r="G126" s="8"/>
      <c r="H126" s="8"/>
      <c r="I126" s="8"/>
      <c r="J126" s="8"/>
      <c r="K126" s="6"/>
    </row>
    <row r="127" spans="2:11" ht="15.75">
      <c r="B127" s="52"/>
      <c r="C127" s="38"/>
      <c r="D127" s="12" t="s">
        <v>33</v>
      </c>
      <c r="E127" s="8"/>
      <c r="F127" s="8"/>
      <c r="G127" s="8"/>
      <c r="H127" s="8"/>
      <c r="I127" s="8"/>
      <c r="J127" s="8"/>
      <c r="K127" s="6"/>
    </row>
    <row r="128" spans="2:11" ht="15.75">
      <c r="B128" s="53" t="s">
        <v>104</v>
      </c>
      <c r="C128" s="38" t="s">
        <v>39</v>
      </c>
      <c r="D128" s="11" t="s">
        <v>28</v>
      </c>
      <c r="E128" s="8"/>
      <c r="F128" s="8">
        <f>SUM(F129:F130)</f>
        <v>979.1</v>
      </c>
      <c r="G128" s="8"/>
      <c r="H128" s="8"/>
      <c r="I128" s="8"/>
      <c r="J128" s="8">
        <f>SUM(J129:J130)</f>
        <v>979.1</v>
      </c>
      <c r="K128" s="6"/>
    </row>
    <row r="129" spans="2:11" ht="15.75">
      <c r="B129" s="54"/>
      <c r="C129" s="38"/>
      <c r="D129" s="11" t="s">
        <v>29</v>
      </c>
      <c r="E129" s="8"/>
      <c r="F129" s="8">
        <v>70</v>
      </c>
      <c r="G129" s="8"/>
      <c r="H129" s="8"/>
      <c r="I129" s="8"/>
      <c r="J129" s="8">
        <v>70</v>
      </c>
      <c r="K129" s="6"/>
    </row>
    <row r="130" spans="2:11" ht="15.75">
      <c r="B130" s="54"/>
      <c r="C130" s="38"/>
      <c r="D130" s="11" t="s">
        <v>30</v>
      </c>
      <c r="E130" s="8"/>
      <c r="F130" s="8">
        <v>909.1</v>
      </c>
      <c r="G130" s="8"/>
      <c r="H130" s="8"/>
      <c r="I130" s="8"/>
      <c r="J130" s="8">
        <v>909.1</v>
      </c>
      <c r="K130" s="6"/>
    </row>
    <row r="131" spans="2:11" ht="15.75">
      <c r="B131" s="54"/>
      <c r="C131" s="38"/>
      <c r="D131" s="11" t="s">
        <v>31</v>
      </c>
      <c r="E131" s="8"/>
      <c r="F131" s="8" t="s">
        <v>19</v>
      </c>
      <c r="G131" s="8"/>
      <c r="H131" s="8"/>
      <c r="I131" s="8"/>
      <c r="J131" s="8"/>
      <c r="K131" s="6"/>
    </row>
    <row r="132" spans="2:11" ht="15.75">
      <c r="B132" s="54"/>
      <c r="C132" s="38"/>
      <c r="D132" s="11" t="s">
        <v>32</v>
      </c>
      <c r="E132" s="8"/>
      <c r="F132" s="8" t="s">
        <v>19</v>
      </c>
      <c r="G132" s="8"/>
      <c r="H132" s="8"/>
      <c r="I132" s="8"/>
      <c r="J132" s="8"/>
      <c r="K132" s="6"/>
    </row>
    <row r="133" spans="2:11" ht="15.75">
      <c r="B133" s="55"/>
      <c r="C133" s="38"/>
      <c r="D133" s="12" t="s">
        <v>33</v>
      </c>
      <c r="E133" s="8"/>
      <c r="F133" s="8" t="s">
        <v>19</v>
      </c>
      <c r="G133" s="8"/>
      <c r="H133" s="8"/>
      <c r="I133" s="8"/>
      <c r="J133" s="8"/>
      <c r="K133" s="6"/>
    </row>
    <row r="134" spans="2:11" ht="15.75">
      <c r="B134" s="47" t="s">
        <v>51</v>
      </c>
      <c r="C134" s="47" t="s">
        <v>7</v>
      </c>
      <c r="D134" s="11" t="s">
        <v>28</v>
      </c>
      <c r="E134" s="8">
        <f>E135+E136+E137+E138+E139</f>
        <v>8286.1</v>
      </c>
      <c r="F134" s="8">
        <f>F135+F136+F137+F138+F139</f>
        <v>19067.9</v>
      </c>
      <c r="G134" s="8">
        <f>G135+G136+G137+G138+G139</f>
        <v>19550.6</v>
      </c>
      <c r="H134" s="8">
        <f>H135+H136+H137+H138+H139</f>
        <v>19550.6</v>
      </c>
      <c r="I134" s="8">
        <f>I135+I136+I137+I138+I139</f>
        <v>0</v>
      </c>
      <c r="J134" s="8">
        <f t="shared" si="5"/>
        <v>66455.2</v>
      </c>
      <c r="K134" s="6"/>
    </row>
    <row r="135" spans="2:11" ht="15.75">
      <c r="B135" s="48"/>
      <c r="C135" s="48"/>
      <c r="D135" s="11" t="s">
        <v>29</v>
      </c>
      <c r="E135" s="8">
        <v>580.1</v>
      </c>
      <c r="F135" s="8">
        <v>1334.8</v>
      </c>
      <c r="G135" s="8">
        <f aca="true" t="shared" si="7" ref="F135:I137">G141+G147</f>
        <v>1279.1</v>
      </c>
      <c r="H135" s="8">
        <f t="shared" si="7"/>
        <v>1279.1</v>
      </c>
      <c r="I135" s="8">
        <f t="shared" si="7"/>
        <v>0</v>
      </c>
      <c r="J135" s="8">
        <f t="shared" si="5"/>
        <v>4473.1</v>
      </c>
      <c r="K135" s="6"/>
    </row>
    <row r="136" spans="2:11" ht="15.75">
      <c r="B136" s="48"/>
      <c r="C136" s="48"/>
      <c r="D136" s="11" t="s">
        <v>30</v>
      </c>
      <c r="E136" s="8">
        <v>1618.3</v>
      </c>
      <c r="F136" s="8">
        <v>3809</v>
      </c>
      <c r="G136" s="8">
        <f t="shared" si="7"/>
        <v>4567.8</v>
      </c>
      <c r="H136" s="8">
        <f t="shared" si="7"/>
        <v>4567.8</v>
      </c>
      <c r="I136" s="8">
        <f t="shared" si="7"/>
        <v>0</v>
      </c>
      <c r="J136" s="8">
        <f t="shared" si="5"/>
        <v>14562.900000000001</v>
      </c>
      <c r="K136" s="6"/>
    </row>
    <row r="137" spans="2:11" ht="15.75">
      <c r="B137" s="48"/>
      <c r="C137" s="48"/>
      <c r="D137" s="11" t="s">
        <v>31</v>
      </c>
      <c r="E137" s="8">
        <v>6087.7</v>
      </c>
      <c r="F137" s="8">
        <f t="shared" si="7"/>
        <v>13924.1</v>
      </c>
      <c r="G137" s="8">
        <f t="shared" si="7"/>
        <v>13703.7</v>
      </c>
      <c r="H137" s="8">
        <f t="shared" si="7"/>
        <v>13703.7</v>
      </c>
      <c r="I137" s="8">
        <f t="shared" si="7"/>
        <v>0</v>
      </c>
      <c r="J137" s="8">
        <f t="shared" si="5"/>
        <v>47419.2</v>
      </c>
      <c r="K137" s="6"/>
    </row>
    <row r="138" spans="2:11" ht="15.75">
      <c r="B138" s="48"/>
      <c r="C138" s="48"/>
      <c r="D138" s="11" t="s">
        <v>32</v>
      </c>
      <c r="E138" s="8"/>
      <c r="F138" s="8"/>
      <c r="G138" s="8"/>
      <c r="H138" s="8"/>
      <c r="I138" s="8"/>
      <c r="J138" s="8">
        <f t="shared" si="5"/>
        <v>0</v>
      </c>
      <c r="K138" s="6"/>
    </row>
    <row r="139" spans="2:11" ht="15.75">
      <c r="B139" s="49"/>
      <c r="C139" s="49"/>
      <c r="D139" s="12" t="s">
        <v>33</v>
      </c>
      <c r="E139" s="8"/>
      <c r="F139" s="8"/>
      <c r="G139" s="8"/>
      <c r="H139" s="8"/>
      <c r="I139" s="8"/>
      <c r="J139" s="8">
        <f t="shared" si="5"/>
        <v>0</v>
      </c>
      <c r="K139" s="6"/>
    </row>
    <row r="140" spans="2:11" ht="15.75">
      <c r="B140" s="36" t="s">
        <v>52</v>
      </c>
      <c r="C140" s="38" t="s">
        <v>53</v>
      </c>
      <c r="D140" s="14" t="s">
        <v>28</v>
      </c>
      <c r="E140" s="8">
        <f>E141+E142+E143+E144+E145</f>
        <v>8286.1</v>
      </c>
      <c r="F140" s="8">
        <f>F141+F142+F143+F144+F145</f>
        <v>18952.1</v>
      </c>
      <c r="G140" s="8">
        <f>G141+G142+G143+G144+G145</f>
        <v>19550.6</v>
      </c>
      <c r="H140" s="8">
        <f>H141+H142+H143+H144+H145</f>
        <v>19550.6</v>
      </c>
      <c r="I140" s="8">
        <f>I141+I142+I143+I144+I145</f>
        <v>0</v>
      </c>
      <c r="J140" s="8">
        <f t="shared" si="5"/>
        <v>66339.4</v>
      </c>
      <c r="K140" s="6"/>
    </row>
    <row r="141" spans="2:11" ht="15.75">
      <c r="B141" s="36"/>
      <c r="C141" s="38"/>
      <c r="D141" s="14" t="s">
        <v>29</v>
      </c>
      <c r="E141" s="8">
        <v>580.1</v>
      </c>
      <c r="F141" s="8">
        <v>1326.7</v>
      </c>
      <c r="G141" s="8">
        <v>1279.1</v>
      </c>
      <c r="H141" s="8">
        <v>1279.1</v>
      </c>
      <c r="I141" s="8"/>
      <c r="J141" s="8">
        <f t="shared" si="5"/>
        <v>4465</v>
      </c>
      <c r="K141" s="6"/>
    </row>
    <row r="142" spans="2:11" ht="15.75">
      <c r="B142" s="36"/>
      <c r="C142" s="38"/>
      <c r="D142" s="14" t="s">
        <v>30</v>
      </c>
      <c r="E142" s="8">
        <v>1618.3</v>
      </c>
      <c r="F142" s="8">
        <v>3701.3</v>
      </c>
      <c r="G142" s="8">
        <v>4567.8</v>
      </c>
      <c r="H142" s="8">
        <v>4567.8</v>
      </c>
      <c r="I142" s="8"/>
      <c r="J142" s="8">
        <f t="shared" si="5"/>
        <v>14455.2</v>
      </c>
      <c r="K142" s="6"/>
    </row>
    <row r="143" spans="2:11" ht="15.75">
      <c r="B143" s="36"/>
      <c r="C143" s="38"/>
      <c r="D143" s="14" t="s">
        <v>31</v>
      </c>
      <c r="E143" s="8">
        <v>6087.7</v>
      </c>
      <c r="F143" s="8">
        <v>13924.1</v>
      </c>
      <c r="G143" s="8">
        <v>13703.7</v>
      </c>
      <c r="H143" s="8">
        <v>13703.7</v>
      </c>
      <c r="I143" s="8"/>
      <c r="J143" s="8">
        <f t="shared" si="5"/>
        <v>47419.2</v>
      </c>
      <c r="K143" s="6"/>
    </row>
    <row r="144" spans="2:11" ht="15.75">
      <c r="B144" s="36"/>
      <c r="C144" s="38"/>
      <c r="D144" s="14" t="s">
        <v>32</v>
      </c>
      <c r="E144" s="8"/>
      <c r="F144" s="8"/>
      <c r="G144" s="8"/>
      <c r="H144" s="8"/>
      <c r="I144" s="8"/>
      <c r="J144" s="8">
        <f t="shared" si="5"/>
        <v>0</v>
      </c>
      <c r="K144" s="6"/>
    </row>
    <row r="145" spans="2:11" ht="15.75">
      <c r="B145" s="36"/>
      <c r="C145" s="38"/>
      <c r="D145" s="15" t="s">
        <v>33</v>
      </c>
      <c r="E145" s="8"/>
      <c r="F145" s="8"/>
      <c r="G145" s="8"/>
      <c r="H145" s="8"/>
      <c r="I145" s="8"/>
      <c r="J145" s="8">
        <f t="shared" si="5"/>
        <v>0</v>
      </c>
      <c r="K145" s="6"/>
    </row>
    <row r="146" spans="2:11" ht="15.75">
      <c r="B146" s="56" t="s">
        <v>54</v>
      </c>
      <c r="C146" s="38" t="s">
        <v>53</v>
      </c>
      <c r="D146" s="14" t="s">
        <v>28</v>
      </c>
      <c r="E146" s="8">
        <f>E147+E148+E149+E150+E151</f>
        <v>0</v>
      </c>
      <c r="F146" s="8">
        <f>F147+F148+F149+F150+F151</f>
        <v>115.8</v>
      </c>
      <c r="G146" s="8">
        <f>G147+G148+G149+G150+G151</f>
        <v>0</v>
      </c>
      <c r="H146" s="8">
        <f>H147+H148+H149+H150+H151</f>
        <v>0</v>
      </c>
      <c r="I146" s="8">
        <f>I147+I148+I149+I150+I151</f>
        <v>0</v>
      </c>
      <c r="J146" s="8">
        <f t="shared" si="5"/>
        <v>115.8</v>
      </c>
      <c r="K146" s="6"/>
    </row>
    <row r="147" spans="2:11" ht="15.75">
      <c r="B147" s="57"/>
      <c r="C147" s="38"/>
      <c r="D147" s="14" t="s">
        <v>29</v>
      </c>
      <c r="E147" s="8"/>
      <c r="F147" s="8">
        <v>8.1</v>
      </c>
      <c r="G147" s="8"/>
      <c r="H147" s="8"/>
      <c r="I147" s="8"/>
      <c r="J147" s="8">
        <f t="shared" si="5"/>
        <v>8.1</v>
      </c>
      <c r="K147" s="6"/>
    </row>
    <row r="148" spans="2:11" ht="15.75">
      <c r="B148" s="57"/>
      <c r="C148" s="38"/>
      <c r="D148" s="14" t="s">
        <v>30</v>
      </c>
      <c r="E148" s="8"/>
      <c r="F148" s="8">
        <v>107.7</v>
      </c>
      <c r="G148" s="8"/>
      <c r="H148" s="8"/>
      <c r="I148" s="8"/>
      <c r="J148" s="8">
        <f t="shared" si="5"/>
        <v>107.7</v>
      </c>
      <c r="K148" s="6"/>
    </row>
    <row r="149" spans="2:11" ht="15.75">
      <c r="B149" s="57"/>
      <c r="C149" s="38"/>
      <c r="D149" s="14" t="s">
        <v>31</v>
      </c>
      <c r="E149" s="8"/>
      <c r="F149" s="8"/>
      <c r="G149" s="8"/>
      <c r="H149" s="8"/>
      <c r="I149" s="8"/>
      <c r="J149" s="8">
        <f t="shared" si="5"/>
        <v>0</v>
      </c>
      <c r="K149" s="6"/>
    </row>
    <row r="150" spans="2:11" ht="15.75">
      <c r="B150" s="57"/>
      <c r="C150" s="38"/>
      <c r="D150" s="14" t="s">
        <v>32</v>
      </c>
      <c r="E150" s="8"/>
      <c r="F150" s="8"/>
      <c r="G150" s="8"/>
      <c r="H150" s="8"/>
      <c r="I150" s="8"/>
      <c r="J150" s="8">
        <f t="shared" si="5"/>
        <v>0</v>
      </c>
      <c r="K150" s="6"/>
    </row>
    <row r="151" spans="2:11" ht="15.75">
      <c r="B151" s="58"/>
      <c r="C151" s="38"/>
      <c r="D151" s="15" t="s">
        <v>33</v>
      </c>
      <c r="E151" s="8"/>
      <c r="F151" s="8"/>
      <c r="G151" s="8"/>
      <c r="H151" s="8"/>
      <c r="I151" s="8"/>
      <c r="J151" s="8">
        <f t="shared" si="5"/>
        <v>0</v>
      </c>
      <c r="K151" s="6"/>
    </row>
    <row r="152" spans="2:11" ht="15.75">
      <c r="B152" s="47" t="s">
        <v>56</v>
      </c>
      <c r="C152" s="32" t="s">
        <v>7</v>
      </c>
      <c r="D152" s="11" t="s">
        <v>28</v>
      </c>
      <c r="E152" s="8"/>
      <c r="F152" s="8">
        <f>F154</f>
        <v>11988.7</v>
      </c>
      <c r="G152" s="8">
        <f>G154</f>
        <v>17373</v>
      </c>
      <c r="H152" s="8">
        <f>H154</f>
        <v>17373</v>
      </c>
      <c r="I152" s="8">
        <f>I154+I153</f>
        <v>26730.5</v>
      </c>
      <c r="J152" s="8">
        <f>SUM(F152:I152)</f>
        <v>73465.2</v>
      </c>
      <c r="K152" s="6"/>
    </row>
    <row r="153" spans="2:11" ht="15.75">
      <c r="B153" s="48"/>
      <c r="C153" s="33"/>
      <c r="D153" s="11" t="s">
        <v>29</v>
      </c>
      <c r="E153" s="8"/>
      <c r="F153" s="8"/>
      <c r="G153" s="8"/>
      <c r="H153" s="8"/>
      <c r="I153" s="8"/>
      <c r="J153" s="8"/>
      <c r="K153" s="6"/>
    </row>
    <row r="154" spans="2:11" ht="15.75">
      <c r="B154" s="48"/>
      <c r="C154" s="33"/>
      <c r="D154" s="11" t="s">
        <v>30</v>
      </c>
      <c r="E154" s="8"/>
      <c r="F154" s="8">
        <v>11988.7</v>
      </c>
      <c r="G154" s="8">
        <v>17373</v>
      </c>
      <c r="H154" s="8">
        <v>17373</v>
      </c>
      <c r="I154" s="8">
        <v>26730.5</v>
      </c>
      <c r="J154" s="8">
        <f>SUM(F154:I154)</f>
        <v>73465.2</v>
      </c>
      <c r="K154" s="6"/>
    </row>
    <row r="155" spans="2:11" ht="15.75">
      <c r="B155" s="48"/>
      <c r="C155" s="33"/>
      <c r="D155" s="11" t="s">
        <v>31</v>
      </c>
      <c r="E155" s="8"/>
      <c r="F155" s="8"/>
      <c r="G155" s="8"/>
      <c r="H155" s="8"/>
      <c r="I155" s="8"/>
      <c r="J155" s="8"/>
      <c r="K155" s="6"/>
    </row>
    <row r="156" spans="2:11" ht="15.75">
      <c r="B156" s="48"/>
      <c r="C156" s="33"/>
      <c r="D156" s="11" t="s">
        <v>32</v>
      </c>
      <c r="E156" s="8"/>
      <c r="F156" s="8"/>
      <c r="G156" s="8"/>
      <c r="H156" s="8"/>
      <c r="I156" s="8"/>
      <c r="J156" s="8"/>
      <c r="K156" s="6"/>
    </row>
    <row r="157" spans="2:11" ht="15.75">
      <c r="B157" s="49"/>
      <c r="C157" s="34"/>
      <c r="D157" s="12" t="s">
        <v>33</v>
      </c>
      <c r="E157" s="8"/>
      <c r="F157" s="8"/>
      <c r="G157" s="8"/>
      <c r="H157" s="8"/>
      <c r="I157" s="8"/>
      <c r="J157" s="8"/>
      <c r="K157" s="6"/>
    </row>
    <row r="158" spans="2:11" ht="15.75">
      <c r="B158" s="39" t="s">
        <v>55</v>
      </c>
      <c r="C158" s="38" t="s">
        <v>53</v>
      </c>
      <c r="D158" s="11" t="s">
        <v>28</v>
      </c>
      <c r="E158" s="8"/>
      <c r="F158" s="8">
        <f>F160+F159</f>
        <v>11988.7</v>
      </c>
      <c r="G158" s="8">
        <f>G160+G159</f>
        <v>17373</v>
      </c>
      <c r="H158" s="8">
        <f>H159+H160</f>
        <v>17373</v>
      </c>
      <c r="I158" s="8">
        <f>I159+I160</f>
        <v>26730.5</v>
      </c>
      <c r="J158" s="8">
        <f>SUM(F158:I158)</f>
        <v>73465.2</v>
      </c>
      <c r="K158" s="6"/>
    </row>
    <row r="159" spans="2:11" ht="15.75">
      <c r="B159" s="40"/>
      <c r="C159" s="38"/>
      <c r="D159" s="11" t="s">
        <v>29</v>
      </c>
      <c r="E159" s="8"/>
      <c r="F159" s="8"/>
      <c r="G159" s="8"/>
      <c r="H159" s="8"/>
      <c r="I159" s="8"/>
      <c r="J159" s="8"/>
      <c r="K159" s="6"/>
    </row>
    <row r="160" spans="2:11" ht="15.75">
      <c r="B160" s="40"/>
      <c r="C160" s="38"/>
      <c r="D160" s="11" t="s">
        <v>30</v>
      </c>
      <c r="E160" s="8"/>
      <c r="F160" s="8">
        <v>11988.7</v>
      </c>
      <c r="G160" s="8">
        <v>17373</v>
      </c>
      <c r="H160" s="8">
        <v>17373</v>
      </c>
      <c r="I160" s="8">
        <v>26730.5</v>
      </c>
      <c r="J160" s="8">
        <f>SUM(F160:I160)</f>
        <v>73465.2</v>
      </c>
      <c r="K160" s="6"/>
    </row>
    <row r="161" spans="2:11" ht="15.75">
      <c r="B161" s="40"/>
      <c r="C161" s="38"/>
      <c r="D161" s="11" t="s">
        <v>31</v>
      </c>
      <c r="E161" s="8"/>
      <c r="F161" s="8"/>
      <c r="G161" s="8"/>
      <c r="H161" s="8"/>
      <c r="I161" s="8"/>
      <c r="J161" s="8"/>
      <c r="K161" s="6"/>
    </row>
    <row r="162" spans="2:11" ht="15.75">
      <c r="B162" s="40"/>
      <c r="C162" s="38"/>
      <c r="D162" s="11" t="s">
        <v>32</v>
      </c>
      <c r="E162" s="8"/>
      <c r="F162" s="8"/>
      <c r="G162" s="8"/>
      <c r="H162" s="8"/>
      <c r="I162" s="8"/>
      <c r="J162" s="8"/>
      <c r="K162" s="6"/>
    </row>
    <row r="163" spans="2:11" ht="15.75">
      <c r="B163" s="41"/>
      <c r="C163" s="38"/>
      <c r="D163" s="12" t="s">
        <v>33</v>
      </c>
      <c r="E163" s="8"/>
      <c r="F163" s="8"/>
      <c r="G163" s="8"/>
      <c r="H163" s="8"/>
      <c r="I163" s="8"/>
      <c r="J163" s="8"/>
      <c r="K163" s="6"/>
    </row>
    <row r="164" spans="2:11" ht="15.75">
      <c r="B164" s="47" t="s">
        <v>95</v>
      </c>
      <c r="C164" s="32" t="s">
        <v>7</v>
      </c>
      <c r="D164" s="11" t="s">
        <v>28</v>
      </c>
      <c r="E164" s="8">
        <f>E165+E166+E167+E168+E169</f>
        <v>11382.6</v>
      </c>
      <c r="F164" s="8">
        <v>0</v>
      </c>
      <c r="G164" s="8">
        <v>0</v>
      </c>
      <c r="H164" s="8">
        <v>0</v>
      </c>
      <c r="I164" s="8">
        <v>0</v>
      </c>
      <c r="J164" s="8">
        <f aca="true" t="shared" si="8" ref="J164:J175">E164+F164+G164+H164+I164</f>
        <v>11382.6</v>
      </c>
      <c r="K164" s="6"/>
    </row>
    <row r="165" spans="2:11" ht="15.75">
      <c r="B165" s="48"/>
      <c r="C165" s="33"/>
      <c r="D165" s="11" t="s">
        <v>29</v>
      </c>
      <c r="E165" s="8"/>
      <c r="F165" s="8"/>
      <c r="G165" s="8"/>
      <c r="H165" s="8"/>
      <c r="I165" s="8"/>
      <c r="J165" s="8">
        <f t="shared" si="8"/>
        <v>0</v>
      </c>
      <c r="K165" s="6"/>
    </row>
    <row r="166" spans="2:11" ht="15.75">
      <c r="B166" s="48"/>
      <c r="C166" s="33"/>
      <c r="D166" s="11" t="s">
        <v>30</v>
      </c>
      <c r="E166" s="8">
        <v>11382.6</v>
      </c>
      <c r="F166" s="8">
        <v>0</v>
      </c>
      <c r="G166" s="8">
        <v>0</v>
      </c>
      <c r="H166" s="8">
        <v>0</v>
      </c>
      <c r="I166" s="8">
        <v>0</v>
      </c>
      <c r="J166" s="8">
        <f t="shared" si="8"/>
        <v>11382.6</v>
      </c>
      <c r="K166" s="6"/>
    </row>
    <row r="167" spans="2:11" ht="15.75">
      <c r="B167" s="48"/>
      <c r="C167" s="33"/>
      <c r="D167" s="11" t="s">
        <v>31</v>
      </c>
      <c r="E167" s="8"/>
      <c r="F167" s="8"/>
      <c r="G167" s="8"/>
      <c r="H167" s="8"/>
      <c r="I167" s="8"/>
      <c r="J167" s="8">
        <f t="shared" si="8"/>
        <v>0</v>
      </c>
      <c r="K167" s="6"/>
    </row>
    <row r="168" spans="2:11" ht="15.75">
      <c r="B168" s="48"/>
      <c r="C168" s="33"/>
      <c r="D168" s="11" t="s">
        <v>32</v>
      </c>
      <c r="E168" s="8"/>
      <c r="F168" s="8"/>
      <c r="G168" s="8"/>
      <c r="H168" s="8"/>
      <c r="I168" s="8"/>
      <c r="J168" s="8">
        <f t="shared" si="8"/>
        <v>0</v>
      </c>
      <c r="K168" s="6"/>
    </row>
    <row r="169" spans="2:11" ht="15.75">
      <c r="B169" s="49"/>
      <c r="C169" s="34"/>
      <c r="D169" s="12" t="s">
        <v>33</v>
      </c>
      <c r="E169" s="8"/>
      <c r="F169" s="8"/>
      <c r="G169" s="8"/>
      <c r="H169" s="8"/>
      <c r="I169" s="8"/>
      <c r="J169" s="8">
        <f t="shared" si="8"/>
        <v>0</v>
      </c>
      <c r="K169" s="6"/>
    </row>
    <row r="170" spans="2:11" ht="15.75">
      <c r="B170" s="39" t="s">
        <v>96</v>
      </c>
      <c r="C170" s="38" t="s">
        <v>53</v>
      </c>
      <c r="D170" s="11" t="s">
        <v>28</v>
      </c>
      <c r="E170" s="8">
        <f>E171+E172+E173+E174+E175</f>
        <v>11382.6</v>
      </c>
      <c r="F170" s="8">
        <v>0</v>
      </c>
      <c r="G170" s="8">
        <v>0</v>
      </c>
      <c r="H170" s="8">
        <v>0</v>
      </c>
      <c r="I170" s="8">
        <v>0</v>
      </c>
      <c r="J170" s="8">
        <f t="shared" si="8"/>
        <v>11382.6</v>
      </c>
      <c r="K170" s="6"/>
    </row>
    <row r="171" spans="2:11" ht="15.75">
      <c r="B171" s="40"/>
      <c r="C171" s="38"/>
      <c r="D171" s="11" t="s">
        <v>29</v>
      </c>
      <c r="E171" s="8"/>
      <c r="F171" s="8"/>
      <c r="G171" s="8"/>
      <c r="H171" s="8"/>
      <c r="I171" s="8"/>
      <c r="J171" s="8">
        <f t="shared" si="8"/>
        <v>0</v>
      </c>
      <c r="K171" s="6"/>
    </row>
    <row r="172" spans="2:11" ht="15.75">
      <c r="B172" s="40"/>
      <c r="C172" s="38"/>
      <c r="D172" s="11" t="s">
        <v>30</v>
      </c>
      <c r="E172" s="8">
        <v>11382.6</v>
      </c>
      <c r="F172" s="8">
        <v>0</v>
      </c>
      <c r="G172" s="8">
        <v>0</v>
      </c>
      <c r="H172" s="8">
        <v>0</v>
      </c>
      <c r="I172" s="8">
        <v>0</v>
      </c>
      <c r="J172" s="8">
        <f t="shared" si="8"/>
        <v>11382.6</v>
      </c>
      <c r="K172" s="6"/>
    </row>
    <row r="173" spans="2:11" ht="15.75">
      <c r="B173" s="40"/>
      <c r="C173" s="38"/>
      <c r="D173" s="11" t="s">
        <v>31</v>
      </c>
      <c r="E173" s="8"/>
      <c r="F173" s="8"/>
      <c r="G173" s="8"/>
      <c r="H173" s="8"/>
      <c r="I173" s="8"/>
      <c r="J173" s="8">
        <f t="shared" si="8"/>
        <v>0</v>
      </c>
      <c r="K173" s="6"/>
    </row>
    <row r="174" spans="2:11" ht="15.75">
      <c r="B174" s="40"/>
      <c r="C174" s="38"/>
      <c r="D174" s="11" t="s">
        <v>32</v>
      </c>
      <c r="E174" s="8"/>
      <c r="F174" s="8"/>
      <c r="G174" s="8"/>
      <c r="H174" s="8"/>
      <c r="I174" s="8"/>
      <c r="J174" s="8">
        <f t="shared" si="8"/>
        <v>0</v>
      </c>
      <c r="K174" s="6"/>
    </row>
    <row r="175" spans="2:11" ht="15.75">
      <c r="B175" s="41"/>
      <c r="C175" s="38"/>
      <c r="D175" s="12" t="s">
        <v>33</v>
      </c>
      <c r="E175" s="8"/>
      <c r="F175" s="8"/>
      <c r="G175" s="8"/>
      <c r="H175" s="8"/>
      <c r="I175" s="8"/>
      <c r="J175" s="8">
        <f t="shared" si="8"/>
        <v>0</v>
      </c>
      <c r="K175" s="6"/>
    </row>
    <row r="176" spans="2:11" ht="15.75">
      <c r="B176" s="35" t="s">
        <v>57</v>
      </c>
      <c r="C176" s="30" t="s">
        <v>22</v>
      </c>
      <c r="D176" s="11" t="s">
        <v>28</v>
      </c>
      <c r="E176" s="5">
        <f>E182</f>
        <v>28408.1</v>
      </c>
      <c r="F176" s="5">
        <f>F177+F178+F179</f>
        <v>26280.3</v>
      </c>
      <c r="G176" s="5">
        <f>G182</f>
        <v>39676.8</v>
      </c>
      <c r="H176" s="5">
        <f>H182</f>
        <v>7803.299999999999</v>
      </c>
      <c r="I176" s="5">
        <f>I182</f>
        <v>24824.6</v>
      </c>
      <c r="J176" s="5">
        <f t="shared" si="5"/>
        <v>126993.1</v>
      </c>
      <c r="K176" s="6"/>
    </row>
    <row r="177" spans="2:11" ht="15.75">
      <c r="B177" s="35"/>
      <c r="C177" s="30"/>
      <c r="D177" s="11" t="s">
        <v>29</v>
      </c>
      <c r="E177" s="16">
        <f>E188+E195+E249+E261+E279+E297+E321+E339+E345+E351+E357+E363+E243</f>
        <v>15729.6</v>
      </c>
      <c r="F177" s="16">
        <f>F189+F195+F243+F249+F261+F279+F297+F321+F339+F345+F351+F357+F363</f>
        <v>8566.900000000001</v>
      </c>
      <c r="G177" s="16">
        <f>G189+G195+G243+G249+G261+G279+G297+G321+G339+G345+G351+G357+G363</f>
        <v>17360</v>
      </c>
      <c r="H177" s="16">
        <f aca="true" t="shared" si="9" ref="F177:I181">H183</f>
        <v>2676.4</v>
      </c>
      <c r="I177" s="16">
        <f>I188+I195+I249+I261+I279+I297+I321+I339+I345+I351+I357+I363+I243</f>
        <v>21973.8</v>
      </c>
      <c r="J177" s="5">
        <f t="shared" si="5"/>
        <v>66306.7</v>
      </c>
      <c r="K177" s="6"/>
    </row>
    <row r="178" spans="2:11" ht="15.75">
      <c r="B178" s="35"/>
      <c r="C178" s="30"/>
      <c r="D178" s="11" t="s">
        <v>30</v>
      </c>
      <c r="E178" s="5">
        <f>E184</f>
        <v>10448.199999999999</v>
      </c>
      <c r="F178" s="8">
        <f>F196+F244+F250+F262+F280+F298+F322+F340+F346+F352+F358+F364</f>
        <v>17713.399999999998</v>
      </c>
      <c r="G178" s="8">
        <f t="shared" si="9"/>
        <v>21906.600000000002</v>
      </c>
      <c r="H178" s="8">
        <f t="shared" si="9"/>
        <v>5126.9</v>
      </c>
      <c r="I178" s="8">
        <f>I184</f>
        <v>2850.8</v>
      </c>
      <c r="J178" s="5">
        <f t="shared" si="5"/>
        <v>58045.9</v>
      </c>
      <c r="K178" s="6"/>
    </row>
    <row r="179" spans="2:11" ht="15.75">
      <c r="B179" s="35"/>
      <c r="C179" s="30"/>
      <c r="D179" s="11" t="s">
        <v>31</v>
      </c>
      <c r="E179" s="8">
        <f>E185</f>
        <v>2230.2999999999997</v>
      </c>
      <c r="F179" s="8">
        <f t="shared" si="9"/>
        <v>0</v>
      </c>
      <c r="G179" s="8">
        <f t="shared" si="9"/>
        <v>410.2</v>
      </c>
      <c r="H179" s="8">
        <f t="shared" si="9"/>
        <v>0</v>
      </c>
      <c r="I179" s="8">
        <f t="shared" si="9"/>
        <v>0</v>
      </c>
      <c r="J179" s="5">
        <f t="shared" si="5"/>
        <v>2640.4999999999995</v>
      </c>
      <c r="K179" s="6"/>
    </row>
    <row r="180" spans="2:11" ht="15.75">
      <c r="B180" s="35"/>
      <c r="C180" s="30"/>
      <c r="D180" s="11" t="s">
        <v>32</v>
      </c>
      <c r="E180" s="8">
        <f>E186</f>
        <v>0</v>
      </c>
      <c r="F180" s="8">
        <f t="shared" si="9"/>
        <v>0</v>
      </c>
      <c r="G180" s="8">
        <f t="shared" si="9"/>
        <v>0</v>
      </c>
      <c r="H180" s="8">
        <f t="shared" si="9"/>
        <v>0</v>
      </c>
      <c r="I180" s="8">
        <f t="shared" si="9"/>
        <v>0</v>
      </c>
      <c r="J180" s="8">
        <f t="shared" si="5"/>
        <v>0</v>
      </c>
      <c r="K180" s="6"/>
    </row>
    <row r="181" spans="2:11" ht="15.75">
      <c r="B181" s="35"/>
      <c r="C181" s="30"/>
      <c r="D181" s="12" t="s">
        <v>33</v>
      </c>
      <c r="E181" s="8">
        <f>E187</f>
        <v>0</v>
      </c>
      <c r="F181" s="8">
        <f t="shared" si="9"/>
        <v>0</v>
      </c>
      <c r="G181" s="8">
        <f t="shared" si="9"/>
        <v>0</v>
      </c>
      <c r="H181" s="8">
        <f t="shared" si="9"/>
        <v>0</v>
      </c>
      <c r="I181" s="8">
        <f t="shared" si="9"/>
        <v>0</v>
      </c>
      <c r="J181" s="8">
        <f t="shared" si="5"/>
        <v>0</v>
      </c>
      <c r="K181" s="6"/>
    </row>
    <row r="182" spans="2:11" ht="15.75">
      <c r="B182" s="35"/>
      <c r="C182" s="32" t="s">
        <v>7</v>
      </c>
      <c r="D182" s="11" t="s">
        <v>28</v>
      </c>
      <c r="E182" s="8">
        <f>E183+E184+E185+E186+E187</f>
        <v>28408.1</v>
      </c>
      <c r="F182" s="8">
        <f>F183+F184+F185+F186+F187</f>
        <v>26280.3</v>
      </c>
      <c r="G182" s="8">
        <f>G183+G184+G185+G186+G187</f>
        <v>39676.8</v>
      </c>
      <c r="H182" s="8">
        <f>H183+H184+H185+H186+H187</f>
        <v>7803.299999999999</v>
      </c>
      <c r="I182" s="8">
        <f>I183+I184+I185+I186+I187</f>
        <v>24824.6</v>
      </c>
      <c r="J182" s="8">
        <f t="shared" si="5"/>
        <v>126993.1</v>
      </c>
      <c r="K182" s="6"/>
    </row>
    <row r="183" spans="2:11" ht="15.75">
      <c r="B183" s="35"/>
      <c r="C183" s="33"/>
      <c r="D183" s="11" t="s">
        <v>29</v>
      </c>
      <c r="E183" s="8">
        <f>E189+E195+E243+E249+E261+E279+E297+E321+E339+E345+E351+E357+E363</f>
        <v>15729.6</v>
      </c>
      <c r="F183" s="8">
        <f>F189+F195+F249+F261+F321+F339+F345+F351</f>
        <v>8566.900000000001</v>
      </c>
      <c r="G183" s="8">
        <f>G189+G195+G243+G249+G261+G279+G297+G321+G339+G345+G351+G357+G363</f>
        <v>17360</v>
      </c>
      <c r="H183" s="8">
        <f>H189+H195+H243+H249+H261+H279+H297+H321+H339+H345+H351+H357+H363</f>
        <v>2676.4</v>
      </c>
      <c r="I183" s="8">
        <f>I189+I195+I243+I249+I261+I279+I297+I321+I339+I345+I351+I357+I363</f>
        <v>21973.8</v>
      </c>
      <c r="J183" s="8">
        <f t="shared" si="5"/>
        <v>66306.7</v>
      </c>
      <c r="K183" s="6"/>
    </row>
    <row r="184" spans="2:11" ht="15.75">
      <c r="B184" s="35"/>
      <c r="C184" s="33"/>
      <c r="D184" s="11" t="s">
        <v>30</v>
      </c>
      <c r="E184" s="8">
        <f aca="true" t="shared" si="10" ref="E184:J184">E190+E196+E244+E250+E280+E298+E322+E340+E346+E352+E358+E364+E262</f>
        <v>10448.199999999999</v>
      </c>
      <c r="F184" s="8">
        <f>F196+F250+F262</f>
        <v>17713.399999999998</v>
      </c>
      <c r="G184" s="8">
        <f t="shared" si="10"/>
        <v>21906.600000000002</v>
      </c>
      <c r="H184" s="8">
        <f t="shared" si="10"/>
        <v>5126.9</v>
      </c>
      <c r="I184" s="8">
        <f t="shared" si="10"/>
        <v>2850.8</v>
      </c>
      <c r="J184" s="8">
        <f t="shared" si="10"/>
        <v>58045.899999999994</v>
      </c>
      <c r="K184" s="6"/>
    </row>
    <row r="185" spans="2:11" ht="15.75">
      <c r="B185" s="35"/>
      <c r="C185" s="33"/>
      <c r="D185" s="11" t="s">
        <v>31</v>
      </c>
      <c r="E185" s="8">
        <f>E191+E197+E245+E251+E263+E281+E299+E323+E341+E347+E353+E359+E365</f>
        <v>2230.2999999999997</v>
      </c>
      <c r="F185" s="8">
        <f>F191+F197+F245+F251+F263+F281+F299+F323+F341+F347+F353+F359+F365</f>
        <v>0</v>
      </c>
      <c r="G185" s="8">
        <f>G191+G197+G245+G251+G263+G281+G299+G323+G341+G347+G353+G359+G365</f>
        <v>410.2</v>
      </c>
      <c r="H185" s="8">
        <f>H191+H197+H245+H251+H263+H281+H299+H323+H341+H347+H353+H359+H365</f>
        <v>0</v>
      </c>
      <c r="I185" s="8">
        <f>I191+I197+I245+I251+I263+I281+I299+I323+I341+I347+I353+I359+I365</f>
        <v>0</v>
      </c>
      <c r="J185" s="8">
        <f t="shared" si="5"/>
        <v>2640.4999999999995</v>
      </c>
      <c r="K185" s="6"/>
    </row>
    <row r="186" spans="2:11" ht="15.75">
      <c r="B186" s="35"/>
      <c r="C186" s="33"/>
      <c r="D186" s="11" t="s">
        <v>32</v>
      </c>
      <c r="E186" s="8">
        <f>E192+E198+E246+E252+E282+E324+E342+E348+E354+E360+E366</f>
        <v>0</v>
      </c>
      <c r="F186" s="8">
        <f>F192+F198+F246+F252+F282+F324+F342+F348+F354+F360+F366</f>
        <v>0</v>
      </c>
      <c r="G186" s="8">
        <f>G192+G198+G246+G252+G282+G324+G342+G348+G354+G360+G366</f>
        <v>0</v>
      </c>
      <c r="H186" s="8">
        <f>H192+H198+H246+H252+H282+H324+H342+H348+H354+H360+H366</f>
        <v>0</v>
      </c>
      <c r="I186" s="8">
        <f>I192+I198+I246+I252+I282+I324+I342+I348+I354+I360+I366</f>
        <v>0</v>
      </c>
      <c r="J186" s="8">
        <f t="shared" si="5"/>
        <v>0</v>
      </c>
      <c r="K186" s="6"/>
    </row>
    <row r="187" spans="2:11" ht="15.75">
      <c r="B187" s="35"/>
      <c r="C187" s="34"/>
      <c r="D187" s="12" t="s">
        <v>33</v>
      </c>
      <c r="E187" s="8">
        <f>E193+E199+E247+E253+E283+E301+E325+E343+E349+E355+E361+E367</f>
        <v>0</v>
      </c>
      <c r="F187" s="8">
        <f>F193+F199+F247+F253+F283+F301+F325+F343+F349+F355+F361+F367</f>
        <v>0</v>
      </c>
      <c r="G187" s="8">
        <f>G193+G199+G247+G253+G283+G301+G325+G343+G349+G355+G361+G367</f>
        <v>0</v>
      </c>
      <c r="H187" s="8">
        <f>H193+H199+H247+H253+H283+H301+H325+H343+H349+H355+H361+H367</f>
        <v>0</v>
      </c>
      <c r="I187" s="8">
        <f>I193+I199+I247+I253+I283+I301+I325+I343+I349+I355+I361+I367</f>
        <v>0</v>
      </c>
      <c r="J187" s="8">
        <f t="shared" si="5"/>
        <v>0</v>
      </c>
      <c r="K187" s="6"/>
    </row>
    <row r="188" spans="2:11" ht="15.75">
      <c r="B188" s="59" t="s">
        <v>58</v>
      </c>
      <c r="C188" s="32" t="s">
        <v>7</v>
      </c>
      <c r="D188" s="11" t="s">
        <v>28</v>
      </c>
      <c r="E188" s="8">
        <f aca="true" t="shared" si="11" ref="E188:J188">E189+E190+E191+E192+E193</f>
        <v>1849.7</v>
      </c>
      <c r="F188" s="8">
        <f t="shared" si="11"/>
        <v>2182.8</v>
      </c>
      <c r="G188" s="8">
        <f t="shared" si="11"/>
        <v>1936.3</v>
      </c>
      <c r="H188" s="8">
        <f t="shared" si="11"/>
        <v>755.2</v>
      </c>
      <c r="I188" s="8">
        <f t="shared" si="11"/>
        <v>2987</v>
      </c>
      <c r="J188" s="8">
        <f t="shared" si="11"/>
        <v>9711</v>
      </c>
      <c r="K188" s="6"/>
    </row>
    <row r="189" spans="2:11" ht="15.75">
      <c r="B189" s="59"/>
      <c r="C189" s="33"/>
      <c r="D189" s="11" t="s">
        <v>29</v>
      </c>
      <c r="E189" s="8">
        <v>1849.7</v>
      </c>
      <c r="F189" s="8">
        <v>2182.8</v>
      </c>
      <c r="G189" s="8">
        <v>1936.3</v>
      </c>
      <c r="H189" s="8">
        <v>755.2</v>
      </c>
      <c r="I189" s="8">
        <v>2987</v>
      </c>
      <c r="J189" s="8">
        <f>SUM(E189:I189)</f>
        <v>9711</v>
      </c>
      <c r="K189" s="6"/>
    </row>
    <row r="190" spans="2:11" ht="15.75">
      <c r="B190" s="59"/>
      <c r="C190" s="33"/>
      <c r="D190" s="11" t="s">
        <v>30</v>
      </c>
      <c r="E190" s="8"/>
      <c r="F190" s="8"/>
      <c r="G190" s="8"/>
      <c r="H190" s="8"/>
      <c r="I190" s="8"/>
      <c r="J190" s="8">
        <v>0</v>
      </c>
      <c r="K190" s="6"/>
    </row>
    <row r="191" spans="2:11" ht="15.75">
      <c r="B191" s="59"/>
      <c r="C191" s="33"/>
      <c r="D191" s="11" t="s">
        <v>31</v>
      </c>
      <c r="E191" s="8"/>
      <c r="F191" s="8"/>
      <c r="G191" s="8"/>
      <c r="H191" s="8"/>
      <c r="I191" s="8"/>
      <c r="J191" s="8">
        <v>0</v>
      </c>
      <c r="K191" s="6"/>
    </row>
    <row r="192" spans="2:11" ht="15.75">
      <c r="B192" s="59"/>
      <c r="C192" s="33"/>
      <c r="D192" s="11" t="s">
        <v>32</v>
      </c>
      <c r="E192" s="8"/>
      <c r="F192" s="8"/>
      <c r="G192" s="8"/>
      <c r="H192" s="8"/>
      <c r="I192" s="8"/>
      <c r="J192" s="8">
        <v>0</v>
      </c>
      <c r="K192" s="6"/>
    </row>
    <row r="193" spans="2:11" ht="15.75">
      <c r="B193" s="59"/>
      <c r="C193" s="34"/>
      <c r="D193" s="12" t="s">
        <v>33</v>
      </c>
      <c r="E193" s="8"/>
      <c r="F193" s="8"/>
      <c r="G193" s="8"/>
      <c r="H193" s="8"/>
      <c r="I193" s="8"/>
      <c r="J193" s="8">
        <v>0</v>
      </c>
      <c r="K193" s="6"/>
    </row>
    <row r="194" spans="2:11" ht="15.75">
      <c r="B194" s="59" t="s">
        <v>59</v>
      </c>
      <c r="C194" s="32" t="s">
        <v>7</v>
      </c>
      <c r="D194" s="11" t="s">
        <v>28</v>
      </c>
      <c r="E194" s="8">
        <f aca="true" t="shared" si="12" ref="E194:J194">E195+E196+E197+E198+E199</f>
        <v>13430.8</v>
      </c>
      <c r="F194" s="8">
        <f>F195+F196+F197</f>
        <v>19111.1</v>
      </c>
      <c r="G194" s="8">
        <f t="shared" si="12"/>
        <v>27525</v>
      </c>
      <c r="H194" s="8">
        <f t="shared" si="12"/>
        <v>2333</v>
      </c>
      <c r="I194" s="8">
        <f t="shared" si="12"/>
        <v>7742</v>
      </c>
      <c r="J194" s="8">
        <f t="shared" si="12"/>
        <v>70141.9</v>
      </c>
      <c r="K194" s="6"/>
    </row>
    <row r="195" spans="2:11" ht="15.75">
      <c r="B195" s="59"/>
      <c r="C195" s="33"/>
      <c r="D195" s="11" t="s">
        <v>29</v>
      </c>
      <c r="E195" s="8">
        <v>8032.4</v>
      </c>
      <c r="F195" s="8">
        <v>4507</v>
      </c>
      <c r="G195" s="8">
        <f>G201+G207+G219+G225+G231+G237</f>
        <v>12922.099999999999</v>
      </c>
      <c r="H195" s="8">
        <f aca="true" t="shared" si="13" ref="F195:I197">H201+H207</f>
        <v>163.3</v>
      </c>
      <c r="I195" s="8">
        <v>7742</v>
      </c>
      <c r="J195" s="8">
        <f aca="true" t="shared" si="14" ref="J195:J211">SUM(E195:I195)</f>
        <v>33366.8</v>
      </c>
      <c r="K195" s="6"/>
    </row>
    <row r="196" spans="2:11" ht="15.75">
      <c r="B196" s="59"/>
      <c r="C196" s="33"/>
      <c r="D196" s="11" t="s">
        <v>30</v>
      </c>
      <c r="E196" s="8">
        <v>3183.2</v>
      </c>
      <c r="F196" s="8">
        <f>F202+F208</f>
        <v>14604.099999999999</v>
      </c>
      <c r="G196" s="8">
        <v>14602.9</v>
      </c>
      <c r="H196" s="8">
        <f t="shared" si="13"/>
        <v>2169.7</v>
      </c>
      <c r="I196" s="8">
        <f t="shared" si="13"/>
        <v>0</v>
      </c>
      <c r="J196" s="8">
        <f t="shared" si="14"/>
        <v>34559.899999999994</v>
      </c>
      <c r="K196" s="6"/>
    </row>
    <row r="197" spans="2:11" ht="15.75">
      <c r="B197" s="59"/>
      <c r="C197" s="33"/>
      <c r="D197" s="11" t="s">
        <v>31</v>
      </c>
      <c r="E197" s="8">
        <v>2215.2</v>
      </c>
      <c r="F197" s="8">
        <f t="shared" si="13"/>
        <v>0</v>
      </c>
      <c r="G197" s="8">
        <f t="shared" si="13"/>
        <v>0</v>
      </c>
      <c r="H197" s="8">
        <f t="shared" si="13"/>
        <v>0</v>
      </c>
      <c r="I197" s="8">
        <f t="shared" si="13"/>
        <v>0</v>
      </c>
      <c r="J197" s="8">
        <f t="shared" si="14"/>
        <v>2215.2</v>
      </c>
      <c r="K197" s="6"/>
    </row>
    <row r="198" spans="2:11" ht="15.75">
      <c r="B198" s="59"/>
      <c r="C198" s="33"/>
      <c r="D198" s="11" t="s">
        <v>32</v>
      </c>
      <c r="E198" s="8"/>
      <c r="F198" s="8"/>
      <c r="G198" s="8"/>
      <c r="H198" s="8"/>
      <c r="I198" s="8"/>
      <c r="J198" s="8">
        <f t="shared" si="14"/>
        <v>0</v>
      </c>
      <c r="K198" s="6"/>
    </row>
    <row r="199" spans="2:11" ht="15.75">
      <c r="B199" s="59"/>
      <c r="C199" s="34"/>
      <c r="D199" s="12" t="s">
        <v>33</v>
      </c>
      <c r="E199" s="8"/>
      <c r="F199" s="8"/>
      <c r="G199" s="8"/>
      <c r="H199" s="8"/>
      <c r="I199" s="8"/>
      <c r="J199" s="8">
        <f t="shared" si="14"/>
        <v>0</v>
      </c>
      <c r="K199" s="6"/>
    </row>
    <row r="200" spans="2:11" ht="15.75">
      <c r="B200" s="60" t="s">
        <v>60</v>
      </c>
      <c r="C200" s="38" t="s">
        <v>39</v>
      </c>
      <c r="D200" s="11" t="s">
        <v>28</v>
      </c>
      <c r="E200" s="8"/>
      <c r="F200" s="8">
        <f>F201+F202</f>
        <v>2334.2000000000003</v>
      </c>
      <c r="G200" s="8">
        <f>G201+G202</f>
        <v>2333</v>
      </c>
      <c r="H200" s="8">
        <f>H201+H202</f>
        <v>2333</v>
      </c>
      <c r="I200" s="8"/>
      <c r="J200" s="8">
        <f t="shared" si="14"/>
        <v>7000.200000000001</v>
      </c>
      <c r="K200" s="6"/>
    </row>
    <row r="201" spans="2:11" ht="15.75">
      <c r="B201" s="61"/>
      <c r="C201" s="38"/>
      <c r="D201" s="11" t="s">
        <v>29</v>
      </c>
      <c r="E201" s="8"/>
      <c r="F201" s="8">
        <v>163.4</v>
      </c>
      <c r="G201" s="8">
        <v>163.3</v>
      </c>
      <c r="H201" s="8">
        <v>163.3</v>
      </c>
      <c r="I201" s="8"/>
      <c r="J201" s="8">
        <f t="shared" si="14"/>
        <v>490.00000000000006</v>
      </c>
      <c r="K201" s="6"/>
    </row>
    <row r="202" spans="2:11" ht="15.75">
      <c r="B202" s="61"/>
      <c r="C202" s="38"/>
      <c r="D202" s="11" t="s">
        <v>30</v>
      </c>
      <c r="E202" s="8"/>
      <c r="F202" s="8">
        <v>2170.8</v>
      </c>
      <c r="G202" s="8">
        <v>2169.7</v>
      </c>
      <c r="H202" s="8">
        <v>2169.7</v>
      </c>
      <c r="I202" s="8"/>
      <c r="J202" s="8">
        <f t="shared" si="14"/>
        <v>6510.2</v>
      </c>
      <c r="K202" s="6"/>
    </row>
    <row r="203" spans="2:11" ht="15.75">
      <c r="B203" s="61"/>
      <c r="C203" s="38"/>
      <c r="D203" s="11" t="s">
        <v>31</v>
      </c>
      <c r="E203" s="8"/>
      <c r="F203" s="8"/>
      <c r="G203" s="8"/>
      <c r="H203" s="8"/>
      <c r="I203" s="8"/>
      <c r="J203" s="8">
        <f t="shared" si="14"/>
        <v>0</v>
      </c>
      <c r="K203" s="6"/>
    </row>
    <row r="204" spans="2:11" ht="15.75">
      <c r="B204" s="61"/>
      <c r="C204" s="38"/>
      <c r="D204" s="11" t="s">
        <v>32</v>
      </c>
      <c r="E204" s="8"/>
      <c r="F204" s="8"/>
      <c r="G204" s="8"/>
      <c r="H204" s="8"/>
      <c r="I204" s="8"/>
      <c r="J204" s="8">
        <f t="shared" si="14"/>
        <v>0</v>
      </c>
      <c r="K204" s="6"/>
    </row>
    <row r="205" spans="2:11" ht="15.75">
      <c r="B205" s="62"/>
      <c r="C205" s="38"/>
      <c r="D205" s="12" t="s">
        <v>33</v>
      </c>
      <c r="E205" s="8"/>
      <c r="F205" s="8"/>
      <c r="G205" s="8"/>
      <c r="H205" s="8"/>
      <c r="I205" s="8"/>
      <c r="J205" s="8">
        <f t="shared" si="14"/>
        <v>0</v>
      </c>
      <c r="K205" s="6"/>
    </row>
    <row r="206" spans="2:11" ht="15.75">
      <c r="B206" s="63" t="s">
        <v>61</v>
      </c>
      <c r="C206" s="38" t="s">
        <v>53</v>
      </c>
      <c r="D206" s="11" t="s">
        <v>28</v>
      </c>
      <c r="E206" s="8"/>
      <c r="F206" s="8">
        <f>F207+F208</f>
        <v>13369.099999999999</v>
      </c>
      <c r="G206" s="8">
        <f>G207+G208</f>
        <v>13369</v>
      </c>
      <c r="H206" s="8">
        <f>H207+H208</f>
        <v>0</v>
      </c>
      <c r="I206" s="8"/>
      <c r="J206" s="8">
        <f t="shared" si="14"/>
        <v>26738.1</v>
      </c>
      <c r="K206" s="6"/>
    </row>
    <row r="207" spans="2:11" ht="15.75">
      <c r="B207" s="45"/>
      <c r="C207" s="38"/>
      <c r="D207" s="11" t="s">
        <v>29</v>
      </c>
      <c r="E207" s="8"/>
      <c r="F207" s="8">
        <v>935.8</v>
      </c>
      <c r="G207" s="8">
        <v>935.8</v>
      </c>
      <c r="H207" s="8">
        <v>0</v>
      </c>
      <c r="I207" s="8"/>
      <c r="J207" s="8">
        <f t="shared" si="14"/>
        <v>1871.6</v>
      </c>
      <c r="K207" s="6"/>
    </row>
    <row r="208" spans="2:11" ht="15.75">
      <c r="B208" s="45"/>
      <c r="C208" s="38"/>
      <c r="D208" s="11" t="s">
        <v>30</v>
      </c>
      <c r="E208" s="8"/>
      <c r="F208" s="8">
        <v>12433.3</v>
      </c>
      <c r="G208" s="8">
        <v>12433.2</v>
      </c>
      <c r="H208" s="8">
        <v>0</v>
      </c>
      <c r="I208" s="8"/>
      <c r="J208" s="8">
        <f t="shared" si="14"/>
        <v>24866.5</v>
      </c>
      <c r="K208" s="6"/>
    </row>
    <row r="209" spans="2:11" ht="15.75">
      <c r="B209" s="45"/>
      <c r="C209" s="38"/>
      <c r="D209" s="11" t="s">
        <v>31</v>
      </c>
      <c r="E209" s="8"/>
      <c r="F209" s="8"/>
      <c r="G209" s="8"/>
      <c r="H209" s="8"/>
      <c r="I209" s="8"/>
      <c r="J209" s="8">
        <f t="shared" si="14"/>
        <v>0</v>
      </c>
      <c r="K209" s="6"/>
    </row>
    <row r="210" spans="2:11" ht="15.75">
      <c r="B210" s="45"/>
      <c r="C210" s="38"/>
      <c r="D210" s="11" t="s">
        <v>32</v>
      </c>
      <c r="E210" s="8"/>
      <c r="F210" s="8"/>
      <c r="G210" s="8"/>
      <c r="H210" s="8"/>
      <c r="I210" s="8"/>
      <c r="J210" s="8">
        <f t="shared" si="14"/>
        <v>0</v>
      </c>
      <c r="K210" s="6"/>
    </row>
    <row r="211" spans="2:11" ht="15.75">
      <c r="B211" s="46"/>
      <c r="C211" s="38"/>
      <c r="D211" s="12" t="s">
        <v>33</v>
      </c>
      <c r="E211" s="8"/>
      <c r="F211" s="8"/>
      <c r="G211" s="8"/>
      <c r="H211" s="8"/>
      <c r="I211" s="8"/>
      <c r="J211" s="8">
        <f t="shared" si="14"/>
        <v>0</v>
      </c>
      <c r="K211" s="6"/>
    </row>
    <row r="212" spans="2:11" ht="15.75" customHeight="1">
      <c r="B212" s="50" t="s">
        <v>98</v>
      </c>
      <c r="C212" s="38" t="s">
        <v>53</v>
      </c>
      <c r="D212" s="11" t="s">
        <v>28</v>
      </c>
      <c r="E212" s="8"/>
      <c r="F212" s="8">
        <f>SUM(F213:F217)</f>
        <v>3407.8</v>
      </c>
      <c r="G212" s="8"/>
      <c r="H212" s="8"/>
      <c r="I212" s="8"/>
      <c r="J212" s="8">
        <v>2392.6</v>
      </c>
      <c r="K212" s="6"/>
    </row>
    <row r="213" spans="2:11" ht="15.75">
      <c r="B213" s="54"/>
      <c r="C213" s="38"/>
      <c r="D213" s="11" t="s">
        <v>29</v>
      </c>
      <c r="E213" s="8"/>
      <c r="F213" s="8">
        <v>3407.8</v>
      </c>
      <c r="G213" s="8"/>
      <c r="H213" s="8"/>
      <c r="I213" s="8"/>
      <c r="J213" s="8">
        <v>2392.6</v>
      </c>
      <c r="K213" s="6"/>
    </row>
    <row r="214" spans="2:11" ht="15.75">
      <c r="B214" s="54"/>
      <c r="C214" s="38"/>
      <c r="D214" s="11" t="s">
        <v>30</v>
      </c>
      <c r="E214" s="8"/>
      <c r="F214" s="8" t="s">
        <v>19</v>
      </c>
      <c r="G214" s="8"/>
      <c r="H214" s="8"/>
      <c r="I214" s="8"/>
      <c r="J214" s="8"/>
      <c r="K214" s="6"/>
    </row>
    <row r="215" spans="2:11" ht="15.75">
      <c r="B215" s="54"/>
      <c r="C215" s="38"/>
      <c r="D215" s="11" t="s">
        <v>31</v>
      </c>
      <c r="E215" s="8"/>
      <c r="F215" s="8" t="s">
        <v>19</v>
      </c>
      <c r="G215" s="8"/>
      <c r="H215" s="8"/>
      <c r="I215" s="8"/>
      <c r="J215" s="8"/>
      <c r="K215" s="6"/>
    </row>
    <row r="216" spans="2:11" ht="15.75">
      <c r="B216" s="54"/>
      <c r="C216" s="38"/>
      <c r="D216" s="11" t="s">
        <v>32</v>
      </c>
      <c r="E216" s="8"/>
      <c r="F216" s="8" t="s">
        <v>19</v>
      </c>
      <c r="G216" s="8"/>
      <c r="H216" s="8"/>
      <c r="I216" s="8"/>
      <c r="J216" s="8"/>
      <c r="K216" s="6"/>
    </row>
    <row r="217" spans="2:11" ht="15.75">
      <c r="B217" s="55"/>
      <c r="C217" s="38"/>
      <c r="D217" s="12" t="s">
        <v>33</v>
      </c>
      <c r="E217" s="8"/>
      <c r="F217" s="8" t="s">
        <v>19</v>
      </c>
      <c r="G217" s="8"/>
      <c r="H217" s="8"/>
      <c r="I217" s="8"/>
      <c r="J217" s="8"/>
      <c r="K217" s="6"/>
    </row>
    <row r="218" spans="2:11" ht="15.75">
      <c r="B218" s="63" t="s">
        <v>100</v>
      </c>
      <c r="C218" s="38" t="s">
        <v>53</v>
      </c>
      <c r="D218" s="11" t="s">
        <v>28</v>
      </c>
      <c r="E218" s="8"/>
      <c r="F218" s="8"/>
      <c r="G218" s="8">
        <f>SUM(G219:G223)</f>
        <v>1272.4</v>
      </c>
      <c r="H218" s="8"/>
      <c r="I218" s="8"/>
      <c r="J218" s="8">
        <f>G218</f>
        <v>1272.4</v>
      </c>
      <c r="K218" s="6"/>
    </row>
    <row r="219" spans="2:11" ht="15.75">
      <c r="B219" s="45"/>
      <c r="C219" s="38"/>
      <c r="D219" s="11" t="s">
        <v>29</v>
      </c>
      <c r="E219" s="8"/>
      <c r="F219" s="8"/>
      <c r="G219" s="8">
        <v>1272.4</v>
      </c>
      <c r="H219" s="8"/>
      <c r="I219" s="8"/>
      <c r="J219" s="8">
        <f>G219</f>
        <v>1272.4</v>
      </c>
      <c r="K219" s="6"/>
    </row>
    <row r="220" spans="2:11" ht="15.75">
      <c r="B220" s="45"/>
      <c r="C220" s="38"/>
      <c r="D220" s="11" t="s">
        <v>30</v>
      </c>
      <c r="E220" s="8"/>
      <c r="F220" s="8"/>
      <c r="G220" s="8">
        <v>0</v>
      </c>
      <c r="H220" s="8"/>
      <c r="I220" s="8"/>
      <c r="J220" s="8">
        <v>0</v>
      </c>
      <c r="K220" s="6"/>
    </row>
    <row r="221" spans="2:11" ht="15.75">
      <c r="B221" s="45"/>
      <c r="C221" s="38"/>
      <c r="D221" s="11" t="s">
        <v>31</v>
      </c>
      <c r="E221" s="8"/>
      <c r="F221" s="8"/>
      <c r="G221" s="8">
        <v>0</v>
      </c>
      <c r="H221" s="8"/>
      <c r="I221" s="8"/>
      <c r="J221" s="8">
        <v>0</v>
      </c>
      <c r="K221" s="6"/>
    </row>
    <row r="222" spans="2:11" ht="15.75">
      <c r="B222" s="45"/>
      <c r="C222" s="38"/>
      <c r="D222" s="11" t="s">
        <v>32</v>
      </c>
      <c r="E222" s="8"/>
      <c r="F222" s="8"/>
      <c r="G222" s="8">
        <v>0</v>
      </c>
      <c r="H222" s="8"/>
      <c r="I222" s="8"/>
      <c r="J222" s="8">
        <v>0</v>
      </c>
      <c r="K222" s="6"/>
    </row>
    <row r="223" spans="2:11" ht="15.75">
      <c r="B223" s="46"/>
      <c r="C223" s="38"/>
      <c r="D223" s="12" t="s">
        <v>33</v>
      </c>
      <c r="E223" s="8"/>
      <c r="F223" s="8"/>
      <c r="G223" s="8">
        <v>0</v>
      </c>
      <c r="H223" s="8"/>
      <c r="I223" s="8"/>
      <c r="J223" s="8">
        <v>0</v>
      </c>
      <c r="K223" s="6"/>
    </row>
    <row r="224" spans="2:11" ht="15.75">
      <c r="B224" s="63" t="s">
        <v>101</v>
      </c>
      <c r="C224" s="38" t="s">
        <v>53</v>
      </c>
      <c r="D224" s="11" t="s">
        <v>28</v>
      </c>
      <c r="E224" s="8"/>
      <c r="F224" s="8"/>
      <c r="G224" s="8">
        <f>SUM(G225:G229)</f>
        <v>4939.7</v>
      </c>
      <c r="H224" s="8"/>
      <c r="I224" s="8"/>
      <c r="J224" s="8">
        <f>G224</f>
        <v>4939.7</v>
      </c>
      <c r="K224" s="6"/>
    </row>
    <row r="225" spans="2:11" ht="15.75">
      <c r="B225" s="45"/>
      <c r="C225" s="38"/>
      <c r="D225" s="11" t="s">
        <v>29</v>
      </c>
      <c r="E225" s="8"/>
      <c r="F225" s="8"/>
      <c r="G225" s="8">
        <v>4939.7</v>
      </c>
      <c r="H225" s="8"/>
      <c r="I225" s="8"/>
      <c r="J225" s="8">
        <f>G225</f>
        <v>4939.7</v>
      </c>
      <c r="K225" s="6"/>
    </row>
    <row r="226" spans="2:11" ht="15.75">
      <c r="B226" s="45"/>
      <c r="C226" s="38"/>
      <c r="D226" s="11" t="s">
        <v>30</v>
      </c>
      <c r="E226" s="8"/>
      <c r="F226" s="8"/>
      <c r="G226" s="8">
        <v>0</v>
      </c>
      <c r="H226" s="8"/>
      <c r="I226" s="8"/>
      <c r="J226" s="8">
        <v>0</v>
      </c>
      <c r="K226" s="6"/>
    </row>
    <row r="227" spans="2:11" ht="15.75">
      <c r="B227" s="45"/>
      <c r="C227" s="38"/>
      <c r="D227" s="11" t="s">
        <v>31</v>
      </c>
      <c r="E227" s="8"/>
      <c r="F227" s="8"/>
      <c r="G227" s="8">
        <v>0</v>
      </c>
      <c r="H227" s="8"/>
      <c r="I227" s="8"/>
      <c r="J227" s="8">
        <v>0</v>
      </c>
      <c r="K227" s="6"/>
    </row>
    <row r="228" spans="2:11" ht="15.75">
      <c r="B228" s="45"/>
      <c r="C228" s="38"/>
      <c r="D228" s="11" t="s">
        <v>32</v>
      </c>
      <c r="E228" s="8"/>
      <c r="F228" s="8"/>
      <c r="G228" s="8">
        <v>0</v>
      </c>
      <c r="H228" s="8"/>
      <c r="I228" s="8"/>
      <c r="J228" s="8">
        <v>0</v>
      </c>
      <c r="K228" s="6"/>
    </row>
    <row r="229" spans="2:11" ht="15.75">
      <c r="B229" s="46"/>
      <c r="C229" s="38"/>
      <c r="D229" s="12" t="s">
        <v>33</v>
      </c>
      <c r="E229" s="8"/>
      <c r="F229" s="8"/>
      <c r="G229" s="8">
        <v>0</v>
      </c>
      <c r="H229" s="8"/>
      <c r="I229" s="8"/>
      <c r="J229" s="8">
        <v>0</v>
      </c>
      <c r="K229" s="6"/>
    </row>
    <row r="230" spans="2:11" ht="15.75" customHeight="1">
      <c r="B230" s="63" t="s">
        <v>102</v>
      </c>
      <c r="C230" s="38" t="s">
        <v>53</v>
      </c>
      <c r="D230" s="11" t="s">
        <v>28</v>
      </c>
      <c r="E230" s="8"/>
      <c r="F230" s="8"/>
      <c r="G230" s="8">
        <f>SUM(G231:G235)</f>
        <v>3483.6</v>
      </c>
      <c r="H230" s="8"/>
      <c r="I230" s="8"/>
      <c r="J230" s="8">
        <f>G230</f>
        <v>3483.6</v>
      </c>
      <c r="K230" s="6"/>
    </row>
    <row r="231" spans="2:11" ht="15.75">
      <c r="B231" s="45"/>
      <c r="C231" s="38"/>
      <c r="D231" s="11" t="s">
        <v>29</v>
      </c>
      <c r="E231" s="8"/>
      <c r="F231" s="8"/>
      <c r="G231" s="8">
        <v>3483.6</v>
      </c>
      <c r="H231" s="8"/>
      <c r="I231" s="8"/>
      <c r="J231" s="8">
        <f>G231</f>
        <v>3483.6</v>
      </c>
      <c r="K231" s="6"/>
    </row>
    <row r="232" spans="2:11" ht="15.75">
      <c r="B232" s="45"/>
      <c r="C232" s="38"/>
      <c r="D232" s="11" t="s">
        <v>30</v>
      </c>
      <c r="E232" s="8"/>
      <c r="F232" s="8"/>
      <c r="G232" s="8">
        <v>0</v>
      </c>
      <c r="H232" s="8"/>
      <c r="I232" s="8"/>
      <c r="J232" s="8">
        <v>0</v>
      </c>
      <c r="K232" s="6"/>
    </row>
    <row r="233" spans="2:11" ht="15.75">
      <c r="B233" s="45"/>
      <c r="C233" s="38"/>
      <c r="D233" s="11" t="s">
        <v>31</v>
      </c>
      <c r="E233" s="8"/>
      <c r="F233" s="8"/>
      <c r="G233" s="8">
        <v>0</v>
      </c>
      <c r="H233" s="8"/>
      <c r="I233" s="8"/>
      <c r="J233" s="8">
        <v>0</v>
      </c>
      <c r="K233" s="6"/>
    </row>
    <row r="234" spans="2:11" ht="15.75">
      <c r="B234" s="45"/>
      <c r="C234" s="38"/>
      <c r="D234" s="11" t="s">
        <v>32</v>
      </c>
      <c r="E234" s="8"/>
      <c r="F234" s="8"/>
      <c r="G234" s="8">
        <v>0</v>
      </c>
      <c r="H234" s="8"/>
      <c r="I234" s="8"/>
      <c r="J234" s="8">
        <v>0</v>
      </c>
      <c r="K234" s="6"/>
    </row>
    <row r="235" spans="2:11" ht="15.75">
      <c r="B235" s="46"/>
      <c r="C235" s="38"/>
      <c r="D235" s="12" t="s">
        <v>33</v>
      </c>
      <c r="E235" s="8"/>
      <c r="F235" s="8"/>
      <c r="G235" s="8">
        <v>0</v>
      </c>
      <c r="H235" s="8"/>
      <c r="I235" s="8"/>
      <c r="J235" s="8">
        <v>0</v>
      </c>
      <c r="K235" s="6"/>
    </row>
    <row r="236" spans="2:11" ht="15.75">
      <c r="B236" s="63" t="s">
        <v>103</v>
      </c>
      <c r="C236" s="38" t="s">
        <v>53</v>
      </c>
      <c r="D236" s="11" t="s">
        <v>28</v>
      </c>
      <c r="E236" s="8"/>
      <c r="F236" s="8"/>
      <c r="G236" s="8">
        <f>SUM(G237:G241)</f>
        <v>2127.3</v>
      </c>
      <c r="H236" s="8"/>
      <c r="I236" s="8"/>
      <c r="J236" s="8">
        <f>G236</f>
        <v>2127.3</v>
      </c>
      <c r="K236" s="6"/>
    </row>
    <row r="237" spans="2:11" ht="15.75">
      <c r="B237" s="45"/>
      <c r="C237" s="38"/>
      <c r="D237" s="11" t="s">
        <v>29</v>
      </c>
      <c r="E237" s="8"/>
      <c r="F237" s="8"/>
      <c r="G237" s="8">
        <v>2127.3</v>
      </c>
      <c r="H237" s="8"/>
      <c r="I237" s="8"/>
      <c r="J237" s="8">
        <f>G237</f>
        <v>2127.3</v>
      </c>
      <c r="K237" s="6"/>
    </row>
    <row r="238" spans="2:11" ht="15.75">
      <c r="B238" s="45"/>
      <c r="C238" s="38"/>
      <c r="D238" s="11" t="s">
        <v>30</v>
      </c>
      <c r="E238" s="8"/>
      <c r="F238" s="8"/>
      <c r="G238" s="8">
        <v>0</v>
      </c>
      <c r="H238" s="8"/>
      <c r="I238" s="8"/>
      <c r="J238" s="8">
        <v>0</v>
      </c>
      <c r="K238" s="6"/>
    </row>
    <row r="239" spans="2:11" ht="15.75">
      <c r="B239" s="45"/>
      <c r="C239" s="38"/>
      <c r="D239" s="11" t="s">
        <v>31</v>
      </c>
      <c r="E239" s="8"/>
      <c r="F239" s="8"/>
      <c r="G239" s="8">
        <v>0</v>
      </c>
      <c r="H239" s="8"/>
      <c r="I239" s="8"/>
      <c r="J239" s="8">
        <v>0</v>
      </c>
      <c r="K239" s="6"/>
    </row>
    <row r="240" spans="2:11" ht="15.75">
      <c r="B240" s="45"/>
      <c r="C240" s="38"/>
      <c r="D240" s="11" t="s">
        <v>32</v>
      </c>
      <c r="E240" s="8"/>
      <c r="F240" s="8"/>
      <c r="G240" s="8">
        <v>0</v>
      </c>
      <c r="H240" s="8"/>
      <c r="I240" s="8"/>
      <c r="J240" s="8">
        <v>0</v>
      </c>
      <c r="K240" s="6"/>
    </row>
    <row r="241" spans="2:11" ht="15.75">
      <c r="B241" s="46"/>
      <c r="C241" s="38"/>
      <c r="D241" s="12" t="s">
        <v>33</v>
      </c>
      <c r="E241" s="8"/>
      <c r="F241" s="8"/>
      <c r="G241" s="8">
        <v>0</v>
      </c>
      <c r="H241" s="8"/>
      <c r="I241" s="8"/>
      <c r="J241" s="8">
        <v>0</v>
      </c>
      <c r="K241" s="6"/>
    </row>
    <row r="242" spans="2:11" ht="15.75">
      <c r="B242" s="59" t="s">
        <v>62</v>
      </c>
      <c r="C242" s="32" t="s">
        <v>7</v>
      </c>
      <c r="D242" s="11" t="s">
        <v>28</v>
      </c>
      <c r="E242" s="8">
        <f aca="true" t="shared" si="15" ref="E242:J242">E243+E244+E245+E246+E247</f>
        <v>0</v>
      </c>
      <c r="F242" s="8">
        <f t="shared" si="15"/>
        <v>0</v>
      </c>
      <c r="G242" s="8">
        <v>0</v>
      </c>
      <c r="H242" s="8">
        <f t="shared" si="15"/>
        <v>0</v>
      </c>
      <c r="I242" s="8">
        <f t="shared" si="15"/>
        <v>1127</v>
      </c>
      <c r="J242" s="8">
        <f t="shared" si="15"/>
        <v>1127</v>
      </c>
      <c r="K242" s="6"/>
    </row>
    <row r="243" spans="2:11" ht="15.75">
      <c r="B243" s="59"/>
      <c r="C243" s="33"/>
      <c r="D243" s="11" t="s">
        <v>29</v>
      </c>
      <c r="E243" s="8">
        <v>0</v>
      </c>
      <c r="F243" s="8">
        <v>0</v>
      </c>
      <c r="G243" s="8">
        <v>0</v>
      </c>
      <c r="H243" s="8">
        <v>0</v>
      </c>
      <c r="I243" s="8">
        <v>1127</v>
      </c>
      <c r="J243" s="8">
        <f>SUM(E243:I243)</f>
        <v>1127</v>
      </c>
      <c r="K243" s="6"/>
    </row>
    <row r="244" spans="2:11" ht="15.75">
      <c r="B244" s="59"/>
      <c r="C244" s="33"/>
      <c r="D244" s="11" t="s">
        <v>30</v>
      </c>
      <c r="E244" s="8"/>
      <c r="F244" s="8"/>
      <c r="G244" s="8"/>
      <c r="H244" s="8"/>
      <c r="I244" s="8"/>
      <c r="J244" s="8">
        <f>SUM(E244:I244)</f>
        <v>0</v>
      </c>
      <c r="K244" s="6"/>
    </row>
    <row r="245" spans="2:11" ht="15.75">
      <c r="B245" s="59"/>
      <c r="C245" s="33"/>
      <c r="D245" s="11" t="s">
        <v>31</v>
      </c>
      <c r="E245" s="8"/>
      <c r="F245" s="8"/>
      <c r="G245" s="8"/>
      <c r="H245" s="8"/>
      <c r="I245" s="8"/>
      <c r="J245" s="8">
        <v>0</v>
      </c>
      <c r="K245" s="6"/>
    </row>
    <row r="246" spans="2:11" ht="15.75">
      <c r="B246" s="59"/>
      <c r="C246" s="33"/>
      <c r="D246" s="11" t="s">
        <v>32</v>
      </c>
      <c r="E246" s="8"/>
      <c r="F246" s="8"/>
      <c r="G246" s="8"/>
      <c r="H246" s="8"/>
      <c r="I246" s="8"/>
      <c r="J246" s="8">
        <v>0</v>
      </c>
      <c r="K246" s="6"/>
    </row>
    <row r="247" spans="2:11" ht="15.75">
      <c r="B247" s="59"/>
      <c r="C247" s="34"/>
      <c r="D247" s="12" t="s">
        <v>33</v>
      </c>
      <c r="E247" s="8"/>
      <c r="F247" s="8"/>
      <c r="G247" s="8"/>
      <c r="H247" s="8"/>
      <c r="I247" s="8"/>
      <c r="J247" s="8">
        <v>0</v>
      </c>
      <c r="K247" s="6"/>
    </row>
    <row r="248" spans="2:11" ht="15.75">
      <c r="B248" s="59" t="s">
        <v>63</v>
      </c>
      <c r="C248" s="32" t="s">
        <v>7</v>
      </c>
      <c r="D248" s="11" t="s">
        <v>28</v>
      </c>
      <c r="E248" s="13">
        <f>E249+E250+E251+E252+E253</f>
        <v>397.7</v>
      </c>
      <c r="F248" s="13">
        <f>F249+F250+F251+F252+F253</f>
        <v>724.8000000000001</v>
      </c>
      <c r="G248" s="13">
        <f>G249+G250+G251+G252+G253</f>
        <v>700</v>
      </c>
      <c r="H248" s="13">
        <f>H249+H250+H251+H252+H253</f>
        <v>700</v>
      </c>
      <c r="I248" s="13">
        <f>I249+I250+I251+I252+I253</f>
        <v>5162.8</v>
      </c>
      <c r="J248" s="13">
        <f>SUM(E248:I248)</f>
        <v>7685.3</v>
      </c>
      <c r="K248" s="17" t="s">
        <v>19</v>
      </c>
    </row>
    <row r="249" spans="2:11" ht="15.75">
      <c r="B249" s="59"/>
      <c r="C249" s="33"/>
      <c r="D249" s="11" t="s">
        <v>29</v>
      </c>
      <c r="E249" s="13">
        <v>247</v>
      </c>
      <c r="F249" s="13">
        <v>74.2</v>
      </c>
      <c r="G249" s="13">
        <v>49</v>
      </c>
      <c r="H249" s="13">
        <v>49</v>
      </c>
      <c r="I249" s="13">
        <v>5162.8</v>
      </c>
      <c r="J249" s="13">
        <f>SUM(E249:I249)</f>
        <v>5582</v>
      </c>
      <c r="K249" s="17" t="s">
        <v>19</v>
      </c>
    </row>
    <row r="250" spans="2:11" ht="15.75">
      <c r="B250" s="59"/>
      <c r="C250" s="33"/>
      <c r="D250" s="11" t="s">
        <v>30</v>
      </c>
      <c r="E250" s="13">
        <v>150.7</v>
      </c>
      <c r="F250" s="13">
        <v>650.6</v>
      </c>
      <c r="G250" s="13">
        <v>651</v>
      </c>
      <c r="H250" s="13">
        <v>651</v>
      </c>
      <c r="I250" s="13"/>
      <c r="J250" s="13">
        <f aca="true" t="shared" si="16" ref="J250:J259">SUM(E250:I250)</f>
        <v>2103.3</v>
      </c>
      <c r="K250" s="17" t="s">
        <v>19</v>
      </c>
    </row>
    <row r="251" spans="2:11" ht="15.75">
      <c r="B251" s="59"/>
      <c r="C251" s="33"/>
      <c r="D251" s="11" t="s">
        <v>31</v>
      </c>
      <c r="E251" s="8"/>
      <c r="F251" s="8"/>
      <c r="G251" s="8"/>
      <c r="H251" s="8"/>
      <c r="I251" s="8"/>
      <c r="J251" s="13">
        <f t="shared" si="16"/>
        <v>0</v>
      </c>
      <c r="K251" s="6"/>
    </row>
    <row r="252" spans="2:11" ht="15.75">
      <c r="B252" s="59"/>
      <c r="C252" s="33"/>
      <c r="D252" s="11" t="s">
        <v>32</v>
      </c>
      <c r="E252" s="8"/>
      <c r="F252" s="8"/>
      <c r="G252" s="8"/>
      <c r="H252" s="8"/>
      <c r="I252" s="8"/>
      <c r="J252" s="13">
        <f t="shared" si="16"/>
        <v>0</v>
      </c>
      <c r="K252" s="6"/>
    </row>
    <row r="253" spans="2:11" ht="15.75">
      <c r="B253" s="59"/>
      <c r="C253" s="34"/>
      <c r="D253" s="12" t="s">
        <v>33</v>
      </c>
      <c r="E253" s="8"/>
      <c r="F253" s="8"/>
      <c r="G253" s="8"/>
      <c r="H253" s="8"/>
      <c r="I253" s="8"/>
      <c r="J253" s="13">
        <f t="shared" si="16"/>
        <v>0</v>
      </c>
      <c r="K253" s="6"/>
    </row>
    <row r="254" spans="2:11" ht="15.75">
      <c r="B254" s="60" t="s">
        <v>64</v>
      </c>
      <c r="C254" s="38" t="s">
        <v>39</v>
      </c>
      <c r="D254" s="11" t="s">
        <v>28</v>
      </c>
      <c r="E254" s="8"/>
      <c r="F254" s="8">
        <f>F255+F256+F257+F258+F259</f>
        <v>724.8000000000001</v>
      </c>
      <c r="G254" s="8">
        <f>G255+G256+G257+G258+G259</f>
        <v>700</v>
      </c>
      <c r="H254" s="8">
        <f>H255+H256+H257+H258+H259</f>
        <v>700</v>
      </c>
      <c r="I254" s="8">
        <f>I255+I256+I257+I258+I259</f>
        <v>0</v>
      </c>
      <c r="J254" s="13">
        <f t="shared" si="16"/>
        <v>2124.8</v>
      </c>
      <c r="K254" s="6"/>
    </row>
    <row r="255" spans="2:11" ht="15.75">
      <c r="B255" s="61"/>
      <c r="C255" s="38"/>
      <c r="D255" s="11" t="s">
        <v>29</v>
      </c>
      <c r="E255" s="8"/>
      <c r="F255" s="8">
        <v>74.2</v>
      </c>
      <c r="G255" s="8">
        <v>49</v>
      </c>
      <c r="H255" s="8">
        <v>49</v>
      </c>
      <c r="I255" s="8"/>
      <c r="J255" s="13">
        <f t="shared" si="16"/>
        <v>172.2</v>
      </c>
      <c r="K255" s="6"/>
    </row>
    <row r="256" spans="2:11" ht="15.75">
      <c r="B256" s="61"/>
      <c r="C256" s="38"/>
      <c r="D256" s="11" t="s">
        <v>30</v>
      </c>
      <c r="E256" s="8"/>
      <c r="F256" s="8">
        <v>650.6</v>
      </c>
      <c r="G256" s="8">
        <v>651</v>
      </c>
      <c r="H256" s="8">
        <v>651</v>
      </c>
      <c r="I256" s="8"/>
      <c r="J256" s="13">
        <f t="shared" si="16"/>
        <v>1952.6</v>
      </c>
      <c r="K256" s="6"/>
    </row>
    <row r="257" spans="2:11" ht="15.75">
      <c r="B257" s="61"/>
      <c r="C257" s="38"/>
      <c r="D257" s="11" t="s">
        <v>31</v>
      </c>
      <c r="E257" s="8"/>
      <c r="F257" s="8"/>
      <c r="G257" s="8"/>
      <c r="H257" s="8"/>
      <c r="I257" s="8"/>
      <c r="J257" s="13">
        <f t="shared" si="16"/>
        <v>0</v>
      </c>
      <c r="K257" s="6"/>
    </row>
    <row r="258" spans="2:11" ht="15.75">
      <c r="B258" s="61"/>
      <c r="C258" s="38"/>
      <c r="D258" s="11" t="s">
        <v>32</v>
      </c>
      <c r="E258" s="8"/>
      <c r="F258" s="8"/>
      <c r="G258" s="8"/>
      <c r="H258" s="8"/>
      <c r="I258" s="8"/>
      <c r="J258" s="13">
        <f t="shared" si="16"/>
        <v>0</v>
      </c>
      <c r="K258" s="6"/>
    </row>
    <row r="259" spans="2:11" ht="15.75">
      <c r="B259" s="62"/>
      <c r="C259" s="38"/>
      <c r="D259" s="12" t="s">
        <v>33</v>
      </c>
      <c r="E259" s="8"/>
      <c r="F259" s="8"/>
      <c r="G259" s="8"/>
      <c r="H259" s="8"/>
      <c r="I259" s="8"/>
      <c r="J259" s="13">
        <f t="shared" si="16"/>
        <v>0</v>
      </c>
      <c r="K259" s="6"/>
    </row>
    <row r="260" spans="2:11" ht="15.75">
      <c r="B260" s="47" t="s">
        <v>65</v>
      </c>
      <c r="C260" s="38" t="s">
        <v>39</v>
      </c>
      <c r="D260" s="11" t="s">
        <v>28</v>
      </c>
      <c r="E260" s="8">
        <f>E261+E262+E263+E264+E265</f>
        <v>615.2</v>
      </c>
      <c r="F260" s="8">
        <f>F261+F262+F263+F264+F265</f>
        <v>3441.5</v>
      </c>
      <c r="G260" s="8">
        <f>G261+G262+G263+G264+G265</f>
        <v>2543.5</v>
      </c>
      <c r="H260" s="8">
        <f>H261+H262+H263+H264+H265</f>
        <v>2479.8999999999996</v>
      </c>
      <c r="I260" s="8">
        <f>I261+I262+I263+I264+I265</f>
        <v>2850.8</v>
      </c>
      <c r="J260" s="8">
        <f>I260+H260+G260+F260+E260</f>
        <v>11930.900000000001</v>
      </c>
      <c r="K260" s="6"/>
    </row>
    <row r="261" spans="2:11" ht="15.75">
      <c r="B261" s="48"/>
      <c r="C261" s="38"/>
      <c r="D261" s="11" t="s">
        <v>29</v>
      </c>
      <c r="E261" s="8">
        <f>E267+E273</f>
        <v>615.2</v>
      </c>
      <c r="F261" s="8">
        <v>982.8</v>
      </c>
      <c r="G261" s="8">
        <f aca="true" t="shared" si="17" ref="F261:I265">G267+G273</f>
        <v>178.1</v>
      </c>
      <c r="H261" s="8">
        <f t="shared" si="17"/>
        <v>173.7</v>
      </c>
      <c r="I261" s="8">
        <f t="shared" si="17"/>
        <v>0</v>
      </c>
      <c r="J261" s="8">
        <f>I261+H261+G261+F261+E261</f>
        <v>1949.8</v>
      </c>
      <c r="K261" s="6"/>
    </row>
    <row r="262" spans="2:11" ht="15.75">
      <c r="B262" s="48"/>
      <c r="C262" s="38"/>
      <c r="D262" s="11" t="s">
        <v>30</v>
      </c>
      <c r="E262" s="8">
        <f>E268+E274</f>
        <v>0</v>
      </c>
      <c r="F262" s="8">
        <v>2458.7</v>
      </c>
      <c r="G262" s="8">
        <f t="shared" si="17"/>
        <v>2365.4</v>
      </c>
      <c r="H262" s="8">
        <f t="shared" si="17"/>
        <v>2306.2</v>
      </c>
      <c r="I262" s="8">
        <f>I268+I274</f>
        <v>2850.8</v>
      </c>
      <c r="J262" s="8">
        <f>E262+F262+G262+H262+I262</f>
        <v>9981.1</v>
      </c>
      <c r="K262" s="6"/>
    </row>
    <row r="263" spans="2:11" ht="15.75">
      <c r="B263" s="48"/>
      <c r="C263" s="38"/>
      <c r="D263" s="11" t="s">
        <v>31</v>
      </c>
      <c r="E263" s="8">
        <f>E269+E275</f>
        <v>0</v>
      </c>
      <c r="F263" s="8">
        <f t="shared" si="17"/>
        <v>0</v>
      </c>
      <c r="G263" s="8">
        <f t="shared" si="17"/>
        <v>0</v>
      </c>
      <c r="H263" s="8">
        <f t="shared" si="17"/>
        <v>0</v>
      </c>
      <c r="I263" s="8">
        <f t="shared" si="17"/>
        <v>0</v>
      </c>
      <c r="J263" s="8">
        <f aca="true" t="shared" si="18" ref="J263:J301">E263+F263+G263+H263+I263</f>
        <v>0</v>
      </c>
      <c r="K263" s="6"/>
    </row>
    <row r="264" spans="2:11" ht="15.75">
      <c r="B264" s="48"/>
      <c r="C264" s="38"/>
      <c r="D264" s="11" t="s">
        <v>32</v>
      </c>
      <c r="E264" s="8">
        <f>E270+E276</f>
        <v>0</v>
      </c>
      <c r="F264" s="8">
        <f t="shared" si="17"/>
        <v>0</v>
      </c>
      <c r="G264" s="8">
        <f t="shared" si="17"/>
        <v>0</v>
      </c>
      <c r="H264" s="8">
        <f t="shared" si="17"/>
        <v>0</v>
      </c>
      <c r="I264" s="8">
        <f t="shared" si="17"/>
        <v>0</v>
      </c>
      <c r="J264" s="8">
        <f t="shared" si="18"/>
        <v>0</v>
      </c>
      <c r="K264" s="6"/>
    </row>
    <row r="265" spans="2:11" ht="15.75">
      <c r="B265" s="49"/>
      <c r="C265" s="38"/>
      <c r="D265" s="12" t="s">
        <v>33</v>
      </c>
      <c r="E265" s="8">
        <f>E271+E277</f>
        <v>0</v>
      </c>
      <c r="F265" s="8">
        <f t="shared" si="17"/>
        <v>0</v>
      </c>
      <c r="G265" s="8">
        <f t="shared" si="17"/>
        <v>0</v>
      </c>
      <c r="H265" s="8">
        <f t="shared" si="17"/>
        <v>0</v>
      </c>
      <c r="I265" s="8">
        <f t="shared" si="17"/>
        <v>0</v>
      </c>
      <c r="J265" s="8">
        <f t="shared" si="18"/>
        <v>0</v>
      </c>
      <c r="K265" s="6"/>
    </row>
    <row r="266" spans="2:11" ht="15.75">
      <c r="B266" s="60" t="s">
        <v>66</v>
      </c>
      <c r="C266" s="38" t="s">
        <v>39</v>
      </c>
      <c r="D266" s="11" t="s">
        <v>28</v>
      </c>
      <c r="E266" s="8"/>
      <c r="F266" s="8">
        <f>F267+F268+F269+F270+F271</f>
        <v>2643.8999999999996</v>
      </c>
      <c r="G266" s="8">
        <f>G267+G268+G269+G270+G271</f>
        <v>2543.5</v>
      </c>
      <c r="H266" s="8">
        <f>H267+H268+H269+H270+H271</f>
        <v>2479.8999999999996</v>
      </c>
      <c r="I266" s="8">
        <f>I267+I268+I269+I270+I271</f>
        <v>0</v>
      </c>
      <c r="J266" s="8">
        <f t="shared" si="18"/>
        <v>7667.299999999999</v>
      </c>
      <c r="K266" s="6"/>
    </row>
    <row r="267" spans="2:11" ht="15.75">
      <c r="B267" s="61"/>
      <c r="C267" s="38"/>
      <c r="D267" s="11" t="s">
        <v>29</v>
      </c>
      <c r="E267" s="8"/>
      <c r="F267" s="8">
        <v>185.2</v>
      </c>
      <c r="G267" s="8">
        <v>178.1</v>
      </c>
      <c r="H267" s="8">
        <v>173.7</v>
      </c>
      <c r="I267" s="8"/>
      <c r="J267" s="8">
        <f t="shared" si="18"/>
        <v>537</v>
      </c>
      <c r="K267" s="6"/>
    </row>
    <row r="268" spans="2:11" ht="15.75">
      <c r="B268" s="61"/>
      <c r="C268" s="38"/>
      <c r="D268" s="11" t="s">
        <v>30</v>
      </c>
      <c r="E268" s="8"/>
      <c r="F268" s="8">
        <v>2458.7</v>
      </c>
      <c r="G268" s="8">
        <v>2365.4</v>
      </c>
      <c r="H268" s="8">
        <v>2306.2</v>
      </c>
      <c r="I268" s="8"/>
      <c r="J268" s="8">
        <f t="shared" si="18"/>
        <v>7130.3</v>
      </c>
      <c r="K268" s="6"/>
    </row>
    <row r="269" spans="2:11" ht="15.75">
      <c r="B269" s="61"/>
      <c r="C269" s="38"/>
      <c r="D269" s="11" t="s">
        <v>31</v>
      </c>
      <c r="E269" s="8"/>
      <c r="F269" s="8"/>
      <c r="G269" s="8"/>
      <c r="H269" s="8"/>
      <c r="I269" s="8"/>
      <c r="J269" s="8">
        <f t="shared" si="18"/>
        <v>0</v>
      </c>
      <c r="K269" s="6"/>
    </row>
    <row r="270" spans="2:11" ht="15.75">
      <c r="B270" s="61"/>
      <c r="C270" s="38"/>
      <c r="D270" s="11" t="s">
        <v>32</v>
      </c>
      <c r="E270" s="8"/>
      <c r="F270" s="8"/>
      <c r="G270" s="8"/>
      <c r="H270" s="8"/>
      <c r="I270" s="8"/>
      <c r="J270" s="8">
        <f t="shared" si="18"/>
        <v>0</v>
      </c>
      <c r="K270" s="6"/>
    </row>
    <row r="271" spans="2:11" ht="15.75">
      <c r="B271" s="62"/>
      <c r="C271" s="38"/>
      <c r="D271" s="12" t="s">
        <v>33</v>
      </c>
      <c r="E271" s="8"/>
      <c r="F271" s="8"/>
      <c r="G271" s="8"/>
      <c r="H271" s="8"/>
      <c r="I271" s="8"/>
      <c r="J271" s="8">
        <f t="shared" si="18"/>
        <v>0</v>
      </c>
      <c r="K271" s="6"/>
    </row>
    <row r="272" spans="2:11" ht="15.75">
      <c r="B272" s="37" t="s">
        <v>67</v>
      </c>
      <c r="C272" s="38" t="s">
        <v>68</v>
      </c>
      <c r="D272" s="11" t="s">
        <v>28</v>
      </c>
      <c r="E272" s="8">
        <f>E273+E274+E275+E276+E277</f>
        <v>615.2</v>
      </c>
      <c r="F272" s="8">
        <f>F273+F274+F275+F276+F277</f>
        <v>797.6</v>
      </c>
      <c r="G272" s="8">
        <f>G273+G274+G275+G276+G277</f>
        <v>0</v>
      </c>
      <c r="H272" s="8">
        <f>H273+H274+H275+H276+H277</f>
        <v>0</v>
      </c>
      <c r="I272" s="8">
        <f>I273+I274+I275+I276+I277</f>
        <v>2850.8</v>
      </c>
      <c r="J272" s="8">
        <f t="shared" si="18"/>
        <v>4263.6</v>
      </c>
      <c r="K272" s="6"/>
    </row>
    <row r="273" spans="2:11" ht="15.75">
      <c r="B273" s="37"/>
      <c r="C273" s="38"/>
      <c r="D273" s="11" t="s">
        <v>29</v>
      </c>
      <c r="E273" s="8">
        <v>615.2</v>
      </c>
      <c r="F273" s="8">
        <v>797.6</v>
      </c>
      <c r="G273" s="8"/>
      <c r="H273" s="8"/>
      <c r="I273" s="8"/>
      <c r="J273" s="8">
        <f t="shared" si="18"/>
        <v>1412.8000000000002</v>
      </c>
      <c r="K273" s="6"/>
    </row>
    <row r="274" spans="2:11" ht="15.75">
      <c r="B274" s="37"/>
      <c r="C274" s="38"/>
      <c r="D274" s="11" t="s">
        <v>30</v>
      </c>
      <c r="E274" s="8">
        <v>0</v>
      </c>
      <c r="F274" s="8"/>
      <c r="G274" s="8"/>
      <c r="H274" s="8"/>
      <c r="I274" s="8">
        <v>2850.8</v>
      </c>
      <c r="J274" s="8">
        <f t="shared" si="18"/>
        <v>2850.8</v>
      </c>
      <c r="K274" s="6"/>
    </row>
    <row r="275" spans="2:11" ht="15.75">
      <c r="B275" s="37"/>
      <c r="C275" s="38"/>
      <c r="D275" s="11" t="s">
        <v>31</v>
      </c>
      <c r="E275" s="8"/>
      <c r="F275" s="8"/>
      <c r="G275" s="8"/>
      <c r="H275" s="8"/>
      <c r="I275" s="8"/>
      <c r="J275" s="8">
        <f t="shared" si="18"/>
        <v>0</v>
      </c>
      <c r="K275" s="6"/>
    </row>
    <row r="276" spans="2:11" ht="15.75">
      <c r="B276" s="37"/>
      <c r="C276" s="38"/>
      <c r="D276" s="11" t="s">
        <v>32</v>
      </c>
      <c r="E276" s="8"/>
      <c r="F276" s="8"/>
      <c r="G276" s="8"/>
      <c r="H276" s="8"/>
      <c r="I276" s="8"/>
      <c r="J276" s="8">
        <f t="shared" si="18"/>
        <v>0</v>
      </c>
      <c r="K276" s="6"/>
    </row>
    <row r="277" spans="2:11" ht="15.75">
      <c r="B277" s="37"/>
      <c r="C277" s="38"/>
      <c r="D277" s="12" t="s">
        <v>33</v>
      </c>
      <c r="E277" s="8"/>
      <c r="F277" s="8"/>
      <c r="G277" s="8"/>
      <c r="H277" s="8"/>
      <c r="I277" s="8"/>
      <c r="J277" s="8">
        <f t="shared" si="18"/>
        <v>0</v>
      </c>
      <c r="K277" s="6"/>
    </row>
    <row r="278" spans="2:11" ht="15.75">
      <c r="B278" s="63" t="s">
        <v>3</v>
      </c>
      <c r="C278" s="32" t="s">
        <v>7</v>
      </c>
      <c r="D278" s="11" t="s">
        <v>28</v>
      </c>
      <c r="E278" s="8">
        <f>E279+E280+E281+E282+E283</f>
        <v>10401.8</v>
      </c>
      <c r="F278" s="8">
        <f>F279+F280+F281+F282+F283</f>
        <v>0</v>
      </c>
      <c r="G278" s="8">
        <f>G279+G280+G281+G282+G283</f>
        <v>0</v>
      </c>
      <c r="H278" s="8">
        <f>H279+H280+H281+H282+H283</f>
        <v>0</v>
      </c>
      <c r="I278" s="8">
        <f>I279+I280+I281+I282+I283</f>
        <v>0</v>
      </c>
      <c r="J278" s="8">
        <f t="shared" si="18"/>
        <v>10401.8</v>
      </c>
      <c r="K278" s="6"/>
    </row>
    <row r="279" spans="2:11" ht="15.75">
      <c r="B279" s="64"/>
      <c r="C279" s="33"/>
      <c r="D279" s="11" t="s">
        <v>29</v>
      </c>
      <c r="E279" s="8">
        <v>3411.9</v>
      </c>
      <c r="F279" s="8">
        <v>0</v>
      </c>
      <c r="G279" s="8">
        <v>0</v>
      </c>
      <c r="H279" s="8">
        <v>0</v>
      </c>
      <c r="I279" s="8">
        <v>0</v>
      </c>
      <c r="J279" s="8">
        <f t="shared" si="18"/>
        <v>3411.9</v>
      </c>
      <c r="K279" s="6"/>
    </row>
    <row r="280" spans="2:11" ht="15.75">
      <c r="B280" s="64"/>
      <c r="C280" s="33"/>
      <c r="D280" s="11" t="s">
        <v>30</v>
      </c>
      <c r="E280" s="8">
        <v>6989.9</v>
      </c>
      <c r="F280" s="8">
        <v>0</v>
      </c>
      <c r="G280" s="8">
        <v>0</v>
      </c>
      <c r="H280" s="8">
        <v>0</v>
      </c>
      <c r="I280" s="8">
        <v>0</v>
      </c>
      <c r="J280" s="8">
        <f t="shared" si="18"/>
        <v>6989.9</v>
      </c>
      <c r="K280" s="6"/>
    </row>
    <row r="281" spans="2:11" ht="15.75">
      <c r="B281" s="64"/>
      <c r="C281" s="33"/>
      <c r="D281" s="11" t="s">
        <v>31</v>
      </c>
      <c r="E281" s="8"/>
      <c r="F281" s="8"/>
      <c r="G281" s="8"/>
      <c r="H281" s="8"/>
      <c r="I281" s="8"/>
      <c r="J281" s="8">
        <f t="shared" si="18"/>
        <v>0</v>
      </c>
      <c r="K281" s="6"/>
    </row>
    <row r="282" spans="2:11" ht="15.75">
      <c r="B282" s="64"/>
      <c r="C282" s="33"/>
      <c r="D282" s="11" t="s">
        <v>32</v>
      </c>
      <c r="E282" s="8"/>
      <c r="F282" s="8"/>
      <c r="G282" s="8"/>
      <c r="H282" s="8"/>
      <c r="I282" s="8"/>
      <c r="J282" s="8">
        <f t="shared" si="18"/>
        <v>0</v>
      </c>
      <c r="K282" s="6"/>
    </row>
    <row r="283" spans="2:11" ht="15.75">
      <c r="B283" s="65"/>
      <c r="C283" s="34"/>
      <c r="D283" s="12" t="s">
        <v>33</v>
      </c>
      <c r="E283" s="8"/>
      <c r="F283" s="8"/>
      <c r="G283" s="8"/>
      <c r="H283" s="8"/>
      <c r="I283" s="8"/>
      <c r="J283" s="8">
        <f t="shared" si="18"/>
        <v>0</v>
      </c>
      <c r="K283" s="6"/>
    </row>
    <row r="284" spans="2:11" ht="15.75">
      <c r="B284" s="39" t="s">
        <v>69</v>
      </c>
      <c r="C284" s="38" t="s">
        <v>68</v>
      </c>
      <c r="D284" s="11" t="s">
        <v>28</v>
      </c>
      <c r="E284" s="8"/>
      <c r="F284" s="8">
        <f>F285+F286+F287+F288+F289</f>
        <v>0</v>
      </c>
      <c r="G284" s="8">
        <f>G285+G286+G287+G288+G289</f>
        <v>0</v>
      </c>
      <c r="H284" s="8">
        <f>H285+H286+H287+H288+H289</f>
        <v>0</v>
      </c>
      <c r="I284" s="8">
        <f>I285+I286+I287+I288+I289</f>
        <v>0</v>
      </c>
      <c r="J284" s="8">
        <f t="shared" si="18"/>
        <v>0</v>
      </c>
      <c r="K284" s="6"/>
    </row>
    <row r="285" spans="2:11" ht="15.75">
      <c r="B285" s="40"/>
      <c r="C285" s="38"/>
      <c r="D285" s="11" t="s">
        <v>29</v>
      </c>
      <c r="E285" s="8"/>
      <c r="F285" s="8">
        <v>0</v>
      </c>
      <c r="G285" s="8">
        <v>0</v>
      </c>
      <c r="H285" s="8">
        <v>0</v>
      </c>
      <c r="I285" s="8">
        <v>0</v>
      </c>
      <c r="J285" s="8">
        <f t="shared" si="18"/>
        <v>0</v>
      </c>
      <c r="K285" s="6"/>
    </row>
    <row r="286" spans="2:11" ht="15.75">
      <c r="B286" s="40"/>
      <c r="C286" s="38"/>
      <c r="D286" s="11" t="s">
        <v>30</v>
      </c>
      <c r="E286" s="8"/>
      <c r="F286" s="8">
        <v>0</v>
      </c>
      <c r="G286" s="8">
        <v>0</v>
      </c>
      <c r="H286" s="8">
        <v>0</v>
      </c>
      <c r="I286" s="8">
        <v>0</v>
      </c>
      <c r="J286" s="8">
        <f t="shared" si="18"/>
        <v>0</v>
      </c>
      <c r="K286" s="6"/>
    </row>
    <row r="287" spans="2:11" ht="15.75">
      <c r="B287" s="40"/>
      <c r="C287" s="38"/>
      <c r="D287" s="11" t="s">
        <v>31</v>
      </c>
      <c r="E287" s="8"/>
      <c r="F287" s="8"/>
      <c r="G287" s="8"/>
      <c r="H287" s="8"/>
      <c r="I287" s="8"/>
      <c r="J287" s="8">
        <f t="shared" si="18"/>
        <v>0</v>
      </c>
      <c r="K287" s="6"/>
    </row>
    <row r="288" spans="2:11" ht="15.75">
      <c r="B288" s="40"/>
      <c r="C288" s="38"/>
      <c r="D288" s="11" t="s">
        <v>32</v>
      </c>
      <c r="E288" s="8"/>
      <c r="F288" s="8"/>
      <c r="G288" s="8"/>
      <c r="H288" s="8"/>
      <c r="I288" s="8"/>
      <c r="J288" s="8">
        <f t="shared" si="18"/>
        <v>0</v>
      </c>
      <c r="K288" s="6"/>
    </row>
    <row r="289" spans="2:11" ht="15.75">
      <c r="B289" s="41"/>
      <c r="C289" s="38"/>
      <c r="D289" s="12" t="s">
        <v>33</v>
      </c>
      <c r="E289" s="8"/>
      <c r="F289" s="8"/>
      <c r="G289" s="8"/>
      <c r="H289" s="8"/>
      <c r="I289" s="8"/>
      <c r="J289" s="8">
        <f t="shared" si="18"/>
        <v>0</v>
      </c>
      <c r="K289" s="6"/>
    </row>
    <row r="290" spans="2:11" ht="15.75">
      <c r="B290" s="39" t="s">
        <v>70</v>
      </c>
      <c r="C290" s="38" t="s">
        <v>68</v>
      </c>
      <c r="D290" s="11" t="s">
        <v>28</v>
      </c>
      <c r="E290" s="8"/>
      <c r="F290" s="8"/>
      <c r="G290" s="8"/>
      <c r="H290" s="8"/>
      <c r="I290" s="8"/>
      <c r="J290" s="8">
        <f t="shared" si="18"/>
        <v>0</v>
      </c>
      <c r="K290" s="6"/>
    </row>
    <row r="291" spans="2:11" ht="15.75">
      <c r="B291" s="40"/>
      <c r="C291" s="38"/>
      <c r="D291" s="11" t="s">
        <v>29</v>
      </c>
      <c r="E291" s="8"/>
      <c r="F291" s="8"/>
      <c r="G291" s="8"/>
      <c r="H291" s="8"/>
      <c r="I291" s="8"/>
      <c r="J291" s="8">
        <f t="shared" si="18"/>
        <v>0</v>
      </c>
      <c r="K291" s="6"/>
    </row>
    <row r="292" spans="2:11" ht="15.75">
      <c r="B292" s="40"/>
      <c r="C292" s="38"/>
      <c r="D292" s="11" t="s">
        <v>30</v>
      </c>
      <c r="E292" s="8"/>
      <c r="F292" s="8"/>
      <c r="G292" s="8"/>
      <c r="H292" s="8"/>
      <c r="I292" s="8"/>
      <c r="J292" s="8">
        <f t="shared" si="18"/>
        <v>0</v>
      </c>
      <c r="K292" s="6"/>
    </row>
    <row r="293" spans="2:11" ht="15.75">
      <c r="B293" s="40"/>
      <c r="C293" s="38"/>
      <c r="D293" s="11" t="s">
        <v>31</v>
      </c>
      <c r="E293" s="8"/>
      <c r="F293" s="8"/>
      <c r="G293" s="8"/>
      <c r="H293" s="8"/>
      <c r="I293" s="8"/>
      <c r="J293" s="8">
        <f t="shared" si="18"/>
        <v>0</v>
      </c>
      <c r="K293" s="6"/>
    </row>
    <row r="294" spans="2:11" ht="15.75">
      <c r="B294" s="40"/>
      <c r="C294" s="38"/>
      <c r="D294" s="11" t="s">
        <v>32</v>
      </c>
      <c r="E294" s="8"/>
      <c r="F294" s="8"/>
      <c r="G294" s="8"/>
      <c r="H294" s="8"/>
      <c r="I294" s="8"/>
      <c r="J294" s="8">
        <f t="shared" si="18"/>
        <v>0</v>
      </c>
      <c r="K294" s="6"/>
    </row>
    <row r="295" spans="2:11" ht="15.75">
      <c r="B295" s="41"/>
      <c r="C295" s="38"/>
      <c r="D295" s="12" t="s">
        <v>33</v>
      </c>
      <c r="E295" s="8"/>
      <c r="F295" s="8"/>
      <c r="G295" s="8"/>
      <c r="H295" s="8"/>
      <c r="I295" s="8"/>
      <c r="J295" s="8">
        <f t="shared" si="18"/>
        <v>0</v>
      </c>
      <c r="K295" s="6"/>
    </row>
    <row r="296" spans="2:11" ht="15.75">
      <c r="B296" s="47" t="s">
        <v>71</v>
      </c>
      <c r="C296" s="32" t="s">
        <v>7</v>
      </c>
      <c r="D296" s="18" t="s">
        <v>28</v>
      </c>
      <c r="E296" s="5">
        <f>E297+E298+E299+E300+E301</f>
        <v>319.7</v>
      </c>
      <c r="F296" s="5">
        <f>F297+F298+F299+F300+F301</f>
        <v>0</v>
      </c>
      <c r="G296" s="5">
        <f>G297+G298+G299+G300+G301</f>
        <v>0</v>
      </c>
      <c r="H296" s="5">
        <f>H297+H298+H299+H300+H301</f>
        <v>0</v>
      </c>
      <c r="I296" s="5">
        <f>I297+I298+I299+I300+I301</f>
        <v>655</v>
      </c>
      <c r="J296" s="5">
        <f t="shared" si="18"/>
        <v>974.7</v>
      </c>
      <c r="K296" s="6"/>
    </row>
    <row r="297" spans="2:11" ht="15.75">
      <c r="B297" s="48"/>
      <c r="C297" s="33"/>
      <c r="D297" s="18" t="s">
        <v>29</v>
      </c>
      <c r="E297" s="5">
        <f>E303+E309+E315</f>
        <v>319.7</v>
      </c>
      <c r="F297" s="5">
        <f>F303+F309+F315</f>
        <v>0</v>
      </c>
      <c r="G297" s="5">
        <f>G303+G309+G315</f>
        <v>0</v>
      </c>
      <c r="H297" s="5">
        <f>H303+H309+H315</f>
        <v>0</v>
      </c>
      <c r="I297" s="5">
        <f>I303+I309+I315</f>
        <v>655</v>
      </c>
      <c r="J297" s="5">
        <f t="shared" si="18"/>
        <v>974.7</v>
      </c>
      <c r="K297" s="6"/>
    </row>
    <row r="298" spans="2:11" ht="15.75">
      <c r="B298" s="48"/>
      <c r="C298" s="33"/>
      <c r="D298" s="11" t="s">
        <v>30</v>
      </c>
      <c r="E298" s="8">
        <f aca="true" t="shared" si="19" ref="E298:I301">E304+E310+E316</f>
        <v>0</v>
      </c>
      <c r="F298" s="8">
        <f t="shared" si="19"/>
        <v>0</v>
      </c>
      <c r="G298" s="8">
        <f t="shared" si="19"/>
        <v>0</v>
      </c>
      <c r="H298" s="8">
        <f t="shared" si="19"/>
        <v>0</v>
      </c>
      <c r="I298" s="8">
        <f t="shared" si="19"/>
        <v>0</v>
      </c>
      <c r="J298" s="8">
        <f t="shared" si="18"/>
        <v>0</v>
      </c>
      <c r="K298" s="6"/>
    </row>
    <row r="299" spans="2:11" ht="15.75">
      <c r="B299" s="48"/>
      <c r="C299" s="33"/>
      <c r="D299" s="11" t="s">
        <v>31</v>
      </c>
      <c r="E299" s="8">
        <f t="shared" si="19"/>
        <v>0</v>
      </c>
      <c r="F299" s="8">
        <f t="shared" si="19"/>
        <v>0</v>
      </c>
      <c r="G299" s="8">
        <f t="shared" si="19"/>
        <v>0</v>
      </c>
      <c r="H299" s="8">
        <f t="shared" si="19"/>
        <v>0</v>
      </c>
      <c r="I299" s="8">
        <f t="shared" si="19"/>
        <v>0</v>
      </c>
      <c r="J299" s="8">
        <f t="shared" si="18"/>
        <v>0</v>
      </c>
      <c r="K299" s="6"/>
    </row>
    <row r="300" spans="2:11" ht="15.75">
      <c r="B300" s="48"/>
      <c r="C300" s="33"/>
      <c r="D300" s="11" t="s">
        <v>32</v>
      </c>
      <c r="E300" s="8">
        <f t="shared" si="19"/>
        <v>0</v>
      </c>
      <c r="F300" s="8">
        <f t="shared" si="19"/>
        <v>0</v>
      </c>
      <c r="G300" s="8">
        <f t="shared" si="19"/>
        <v>0</v>
      </c>
      <c r="H300" s="8">
        <f t="shared" si="19"/>
        <v>0</v>
      </c>
      <c r="I300" s="8">
        <f t="shared" si="19"/>
        <v>0</v>
      </c>
      <c r="J300" s="8">
        <f t="shared" si="18"/>
        <v>0</v>
      </c>
      <c r="K300" s="6"/>
    </row>
    <row r="301" spans="2:11" ht="15.75">
      <c r="B301" s="49"/>
      <c r="C301" s="34"/>
      <c r="D301" s="11" t="s">
        <v>33</v>
      </c>
      <c r="E301" s="8">
        <f t="shared" si="19"/>
        <v>0</v>
      </c>
      <c r="F301" s="8">
        <f t="shared" si="19"/>
        <v>0</v>
      </c>
      <c r="G301" s="8">
        <f t="shared" si="19"/>
        <v>0</v>
      </c>
      <c r="H301" s="8">
        <f t="shared" si="19"/>
        <v>0</v>
      </c>
      <c r="I301" s="8">
        <f t="shared" si="19"/>
        <v>0</v>
      </c>
      <c r="J301" s="8">
        <f t="shared" si="18"/>
        <v>0</v>
      </c>
      <c r="K301" s="6"/>
    </row>
    <row r="302" spans="2:11" ht="15.75">
      <c r="B302" s="47" t="s">
        <v>72</v>
      </c>
      <c r="C302" s="32" t="s">
        <v>7</v>
      </c>
      <c r="D302" s="11" t="s">
        <v>28</v>
      </c>
      <c r="E302" s="8">
        <f>E303+E304+E305+E306</f>
        <v>0</v>
      </c>
      <c r="F302" s="8">
        <f>F303+F304+F305+F306</f>
        <v>0</v>
      </c>
      <c r="G302" s="8">
        <f>G303</f>
        <v>0</v>
      </c>
      <c r="H302" s="8">
        <f>H303</f>
        <v>0</v>
      </c>
      <c r="I302" s="8">
        <f>I303</f>
        <v>355</v>
      </c>
      <c r="J302" s="8">
        <f>I302+H302+G302+F302+E302</f>
        <v>355</v>
      </c>
      <c r="K302" s="6"/>
    </row>
    <row r="303" spans="2:11" ht="15.75">
      <c r="B303" s="48"/>
      <c r="C303" s="33"/>
      <c r="D303" s="11" t="s">
        <v>29</v>
      </c>
      <c r="E303" s="8">
        <v>0</v>
      </c>
      <c r="F303" s="8">
        <v>0</v>
      </c>
      <c r="G303" s="8">
        <v>0</v>
      </c>
      <c r="H303" s="8">
        <v>0</v>
      </c>
      <c r="I303" s="8">
        <v>355</v>
      </c>
      <c r="J303" s="8">
        <f>I303+H303+G303+F303+E303</f>
        <v>355</v>
      </c>
      <c r="K303" s="6"/>
    </row>
    <row r="304" spans="2:11" ht="15.75">
      <c r="B304" s="48"/>
      <c r="C304" s="33"/>
      <c r="D304" s="11" t="s">
        <v>30</v>
      </c>
      <c r="E304" s="8"/>
      <c r="F304" s="8"/>
      <c r="G304" s="8"/>
      <c r="H304" s="8"/>
      <c r="I304" s="8"/>
      <c r="J304" s="8"/>
      <c r="K304" s="6"/>
    </row>
    <row r="305" spans="2:11" ht="15.75">
      <c r="B305" s="48"/>
      <c r="C305" s="33"/>
      <c r="D305" s="11" t="s">
        <v>31</v>
      </c>
      <c r="E305" s="8"/>
      <c r="F305" s="8"/>
      <c r="G305" s="8"/>
      <c r="H305" s="8"/>
      <c r="I305" s="8"/>
      <c r="J305" s="8"/>
      <c r="K305" s="6"/>
    </row>
    <row r="306" spans="2:11" ht="15.75">
      <c r="B306" s="48"/>
      <c r="C306" s="33"/>
      <c r="D306" s="11" t="s">
        <v>32</v>
      </c>
      <c r="E306" s="8"/>
      <c r="F306" s="8"/>
      <c r="G306" s="8"/>
      <c r="H306" s="8"/>
      <c r="I306" s="8"/>
      <c r="J306" s="8"/>
      <c r="K306" s="6"/>
    </row>
    <row r="307" spans="2:11" ht="15.75">
      <c r="B307" s="49"/>
      <c r="C307" s="34"/>
      <c r="D307" s="11" t="s">
        <v>33</v>
      </c>
      <c r="E307" s="8"/>
      <c r="F307" s="8"/>
      <c r="G307" s="8"/>
      <c r="H307" s="8"/>
      <c r="I307" s="8"/>
      <c r="J307" s="8"/>
      <c r="K307" s="6"/>
    </row>
    <row r="308" spans="2:11" ht="15.75">
      <c r="B308" s="47" t="s">
        <v>73</v>
      </c>
      <c r="C308" s="32" t="s">
        <v>7</v>
      </c>
      <c r="D308" s="11" t="s">
        <v>28</v>
      </c>
      <c r="E308" s="8">
        <f>E309+E310+E311+E312</f>
        <v>0</v>
      </c>
      <c r="F308" s="8">
        <f>F309+F310+F311+F312</f>
        <v>0</v>
      </c>
      <c r="G308" s="8">
        <f>G309+G310+G311+G312</f>
        <v>0</v>
      </c>
      <c r="H308" s="8">
        <f>H309+H310+H311+H312</f>
        <v>0</v>
      </c>
      <c r="I308" s="8">
        <f>I309+I310+I311+I312</f>
        <v>0</v>
      </c>
      <c r="J308" s="8">
        <f>I308+H308+G308+F308+E308</f>
        <v>0</v>
      </c>
      <c r="K308" s="6"/>
    </row>
    <row r="309" spans="2:11" ht="15.75">
      <c r="B309" s="48"/>
      <c r="C309" s="33"/>
      <c r="D309" s="11" t="s">
        <v>29</v>
      </c>
      <c r="E309" s="8">
        <v>0</v>
      </c>
      <c r="F309" s="8">
        <v>0</v>
      </c>
      <c r="G309" s="8">
        <v>0</v>
      </c>
      <c r="H309" s="8">
        <v>0</v>
      </c>
      <c r="I309" s="8">
        <v>0</v>
      </c>
      <c r="J309" s="8">
        <f>I309+H309+G309+F309+E309</f>
        <v>0</v>
      </c>
      <c r="K309" s="6"/>
    </row>
    <row r="310" spans="2:11" ht="15.75">
      <c r="B310" s="48"/>
      <c r="C310" s="33"/>
      <c r="D310" s="11" t="s">
        <v>30</v>
      </c>
      <c r="E310" s="8"/>
      <c r="F310" s="8"/>
      <c r="G310" s="8"/>
      <c r="H310" s="8"/>
      <c r="I310" s="8"/>
      <c r="J310" s="8"/>
      <c r="K310" s="6"/>
    </row>
    <row r="311" spans="2:11" ht="15.75">
      <c r="B311" s="48"/>
      <c r="C311" s="33"/>
      <c r="D311" s="11" t="s">
        <v>31</v>
      </c>
      <c r="E311" s="8"/>
      <c r="F311" s="8"/>
      <c r="G311" s="8"/>
      <c r="H311" s="8"/>
      <c r="I311" s="8"/>
      <c r="J311" s="8"/>
      <c r="K311" s="6"/>
    </row>
    <row r="312" spans="2:11" ht="15.75">
      <c r="B312" s="48"/>
      <c r="C312" s="33"/>
      <c r="D312" s="11" t="s">
        <v>32</v>
      </c>
      <c r="E312" s="8"/>
      <c r="F312" s="8"/>
      <c r="G312" s="8"/>
      <c r="H312" s="8"/>
      <c r="I312" s="8"/>
      <c r="J312" s="8"/>
      <c r="K312" s="6"/>
    </row>
    <row r="313" spans="2:11" ht="15.75">
      <c r="B313" s="49"/>
      <c r="C313" s="34"/>
      <c r="D313" s="11" t="s">
        <v>33</v>
      </c>
      <c r="E313" s="8"/>
      <c r="F313" s="8"/>
      <c r="G313" s="8"/>
      <c r="H313" s="8"/>
      <c r="I313" s="8"/>
      <c r="J313" s="8"/>
      <c r="K313" s="6"/>
    </row>
    <row r="314" spans="2:11" ht="15.75">
      <c r="B314" s="47" t="s">
        <v>74</v>
      </c>
      <c r="C314" s="32" t="s">
        <v>7</v>
      </c>
      <c r="D314" s="11" t="s">
        <v>28</v>
      </c>
      <c r="E314" s="8">
        <f aca="true" t="shared" si="20" ref="E314:J314">E315+E316+E317+E318</f>
        <v>319.7</v>
      </c>
      <c r="F314" s="8">
        <f t="shared" si="20"/>
        <v>0</v>
      </c>
      <c r="G314" s="8">
        <f t="shared" si="20"/>
        <v>0</v>
      </c>
      <c r="H314" s="8">
        <f t="shared" si="20"/>
        <v>0</v>
      </c>
      <c r="I314" s="8">
        <f t="shared" si="20"/>
        <v>300</v>
      </c>
      <c r="J314" s="8">
        <f t="shared" si="20"/>
        <v>619.7</v>
      </c>
      <c r="K314" s="6"/>
    </row>
    <row r="315" spans="2:11" ht="15.75">
      <c r="B315" s="48"/>
      <c r="C315" s="33"/>
      <c r="D315" s="11" t="s">
        <v>29</v>
      </c>
      <c r="E315" s="8">
        <v>319.7</v>
      </c>
      <c r="F315" s="8">
        <v>0</v>
      </c>
      <c r="G315" s="8">
        <v>0</v>
      </c>
      <c r="H315" s="8">
        <v>0</v>
      </c>
      <c r="I315" s="8">
        <v>300</v>
      </c>
      <c r="J315" s="8">
        <f>I315+H315+G315+F315+E315</f>
        <v>619.7</v>
      </c>
      <c r="K315" s="6"/>
    </row>
    <row r="316" spans="2:11" ht="15.75">
      <c r="B316" s="48"/>
      <c r="C316" s="33"/>
      <c r="D316" s="11" t="s">
        <v>30</v>
      </c>
      <c r="E316" s="8"/>
      <c r="F316" s="8"/>
      <c r="G316" s="8"/>
      <c r="H316" s="8"/>
      <c r="I316" s="8"/>
      <c r="J316" s="8"/>
      <c r="K316" s="6"/>
    </row>
    <row r="317" spans="2:11" ht="15.75">
      <c r="B317" s="48"/>
      <c r="C317" s="33"/>
      <c r="D317" s="11" t="s">
        <v>31</v>
      </c>
      <c r="E317" s="8"/>
      <c r="F317" s="8"/>
      <c r="G317" s="8"/>
      <c r="H317" s="8"/>
      <c r="I317" s="8"/>
      <c r="J317" s="8"/>
      <c r="K317" s="6"/>
    </row>
    <row r="318" spans="2:11" ht="15.75">
      <c r="B318" s="48"/>
      <c r="C318" s="33"/>
      <c r="D318" s="11" t="s">
        <v>32</v>
      </c>
      <c r="E318" s="8"/>
      <c r="F318" s="8"/>
      <c r="G318" s="8"/>
      <c r="H318" s="8"/>
      <c r="I318" s="8"/>
      <c r="J318" s="8"/>
      <c r="K318" s="6"/>
    </row>
    <row r="319" spans="2:11" ht="15.75">
      <c r="B319" s="49"/>
      <c r="C319" s="34"/>
      <c r="D319" s="11" t="s">
        <v>33</v>
      </c>
      <c r="E319" s="8"/>
      <c r="F319" s="8"/>
      <c r="G319" s="8"/>
      <c r="H319" s="8"/>
      <c r="I319" s="8"/>
      <c r="J319" s="8"/>
      <c r="K319" s="6"/>
    </row>
    <row r="320" spans="2:11" ht="15.75">
      <c r="B320" s="47" t="s">
        <v>75</v>
      </c>
      <c r="C320" s="32" t="s">
        <v>7</v>
      </c>
      <c r="D320" s="11" t="s">
        <v>28</v>
      </c>
      <c r="E320" s="8">
        <f>E321+E322+E323+E324</f>
        <v>518.3000000000001</v>
      </c>
      <c r="F320" s="8">
        <f>F321+F322+F323+F324</f>
        <v>263.6</v>
      </c>
      <c r="G320" s="8">
        <f>G321+G322+G323+G324</f>
        <v>6172.8</v>
      </c>
      <c r="H320" s="8">
        <f>H321+H322+H323+H324</f>
        <v>736</v>
      </c>
      <c r="I320" s="8">
        <f>I321+I322+I323+I324</f>
        <v>2900</v>
      </c>
      <c r="J320" s="8">
        <f>I320+H320+G320+F320+E320</f>
        <v>10590.699999999999</v>
      </c>
      <c r="K320" s="6"/>
    </row>
    <row r="321" spans="2:11" ht="15.75">
      <c r="B321" s="48"/>
      <c r="C321" s="33"/>
      <c r="D321" s="11" t="s">
        <v>29</v>
      </c>
      <c r="E321" s="8">
        <v>378.8</v>
      </c>
      <c r="F321" s="8">
        <v>263.6</v>
      </c>
      <c r="G321" s="8">
        <v>1475.3</v>
      </c>
      <c r="H321" s="8">
        <v>736</v>
      </c>
      <c r="I321" s="8">
        <f>2900</f>
        <v>2900</v>
      </c>
      <c r="J321" s="8">
        <f>I321+H321+G321+F321+E321</f>
        <v>5753.700000000001</v>
      </c>
      <c r="K321" s="6"/>
    </row>
    <row r="322" spans="2:11" ht="15.75">
      <c r="B322" s="48"/>
      <c r="C322" s="33"/>
      <c r="D322" s="11" t="s">
        <v>30</v>
      </c>
      <c r="E322" s="13">
        <v>124.4</v>
      </c>
      <c r="F322" s="13">
        <v>0</v>
      </c>
      <c r="G322" s="13">
        <v>4287.3</v>
      </c>
      <c r="H322" s="13"/>
      <c r="I322" s="13"/>
      <c r="J322" s="8">
        <f aca="true" t="shared" si="21" ref="J322:J337">I322+H322+G322+F322+E322</f>
        <v>4411.7</v>
      </c>
      <c r="K322" s="19"/>
    </row>
    <row r="323" spans="2:11" ht="15.75">
      <c r="B323" s="48"/>
      <c r="C323" s="33"/>
      <c r="D323" s="11" t="s">
        <v>31</v>
      </c>
      <c r="E323" s="13">
        <v>15.1</v>
      </c>
      <c r="F323" s="13"/>
      <c r="G323" s="13">
        <v>410.2</v>
      </c>
      <c r="H323" s="13"/>
      <c r="I323" s="13"/>
      <c r="J323" s="8">
        <f t="shared" si="21"/>
        <v>425.3</v>
      </c>
      <c r="K323" s="19"/>
    </row>
    <row r="324" spans="2:11" ht="15.75">
      <c r="B324" s="48"/>
      <c r="C324" s="33"/>
      <c r="D324" s="11" t="s">
        <v>32</v>
      </c>
      <c r="E324" s="13"/>
      <c r="F324" s="13"/>
      <c r="G324" s="13"/>
      <c r="H324" s="13"/>
      <c r="I324" s="13"/>
      <c r="J324" s="8">
        <f t="shared" si="21"/>
        <v>0</v>
      </c>
      <c r="K324" s="19"/>
    </row>
    <row r="325" spans="2:11" ht="15.75">
      <c r="B325" s="49"/>
      <c r="C325" s="34"/>
      <c r="D325" s="11" t="s">
        <v>33</v>
      </c>
      <c r="E325" s="8"/>
      <c r="F325" s="8"/>
      <c r="G325" s="8"/>
      <c r="H325" s="8"/>
      <c r="I325" s="8"/>
      <c r="J325" s="8">
        <f t="shared" si="21"/>
        <v>0</v>
      </c>
      <c r="K325" s="6"/>
    </row>
    <row r="326" spans="2:11" ht="15.75">
      <c r="B326" s="47" t="s">
        <v>76</v>
      </c>
      <c r="C326" s="32" t="s">
        <v>7</v>
      </c>
      <c r="D326" s="11" t="s">
        <v>28</v>
      </c>
      <c r="E326" s="8">
        <f>E327+E328+E329+E330+E331</f>
        <v>0</v>
      </c>
      <c r="F326" s="8">
        <f>F327+F328+F329+F330+F331</f>
        <v>263.6</v>
      </c>
      <c r="G326" s="8">
        <f>G327+G328+G329+G330+G331</f>
        <v>1121.7</v>
      </c>
      <c r="H326" s="8">
        <f>H327+H328+H329+H330+H331</f>
        <v>736</v>
      </c>
      <c r="I326" s="8">
        <f>I327+I328+I329+I330+I331</f>
        <v>0</v>
      </c>
      <c r="J326" s="8">
        <f t="shared" si="21"/>
        <v>2121.3</v>
      </c>
      <c r="K326" s="6"/>
    </row>
    <row r="327" spans="2:11" ht="15.75">
      <c r="B327" s="48"/>
      <c r="C327" s="33"/>
      <c r="D327" s="11" t="s">
        <v>29</v>
      </c>
      <c r="E327" s="8"/>
      <c r="F327" s="8">
        <v>263.6</v>
      </c>
      <c r="G327" s="8">
        <v>1121.7</v>
      </c>
      <c r="H327" s="8">
        <v>736</v>
      </c>
      <c r="I327" s="8"/>
      <c r="J327" s="8">
        <f t="shared" si="21"/>
        <v>2121.3</v>
      </c>
      <c r="K327" s="6"/>
    </row>
    <row r="328" spans="2:11" ht="15.75">
      <c r="B328" s="48"/>
      <c r="C328" s="33"/>
      <c r="D328" s="11" t="s">
        <v>30</v>
      </c>
      <c r="E328" s="8"/>
      <c r="F328" s="8"/>
      <c r="G328" s="8"/>
      <c r="H328" s="8"/>
      <c r="I328" s="8"/>
      <c r="J328" s="8">
        <f t="shared" si="21"/>
        <v>0</v>
      </c>
      <c r="K328" s="6"/>
    </row>
    <row r="329" spans="2:11" ht="15.75">
      <c r="B329" s="48"/>
      <c r="C329" s="33"/>
      <c r="D329" s="11" t="s">
        <v>31</v>
      </c>
      <c r="E329" s="8"/>
      <c r="F329" s="8"/>
      <c r="G329" s="8"/>
      <c r="H329" s="8"/>
      <c r="I329" s="8"/>
      <c r="J329" s="8">
        <f t="shared" si="21"/>
        <v>0</v>
      </c>
      <c r="K329" s="6"/>
    </row>
    <row r="330" spans="2:11" ht="15.75">
      <c r="B330" s="48"/>
      <c r="C330" s="33"/>
      <c r="D330" s="11" t="s">
        <v>32</v>
      </c>
      <c r="E330" s="8"/>
      <c r="F330" s="8"/>
      <c r="G330" s="8"/>
      <c r="H330" s="8"/>
      <c r="I330" s="8"/>
      <c r="J330" s="8">
        <f t="shared" si="21"/>
        <v>0</v>
      </c>
      <c r="K330" s="6"/>
    </row>
    <row r="331" spans="2:11" ht="15.75">
      <c r="B331" s="49"/>
      <c r="C331" s="34"/>
      <c r="D331" s="11" t="s">
        <v>33</v>
      </c>
      <c r="E331" s="8"/>
      <c r="F331" s="8"/>
      <c r="G331" s="8"/>
      <c r="H331" s="8"/>
      <c r="I331" s="8"/>
      <c r="J331" s="8">
        <f t="shared" si="21"/>
        <v>0</v>
      </c>
      <c r="K331" s="6"/>
    </row>
    <row r="332" spans="2:11" ht="15.75">
      <c r="B332" s="47" t="s">
        <v>77</v>
      </c>
      <c r="C332" s="38" t="s">
        <v>39</v>
      </c>
      <c r="D332" s="11" t="s">
        <v>28</v>
      </c>
      <c r="E332" s="8">
        <f>E333+E334+E335+E336+E337</f>
        <v>0</v>
      </c>
      <c r="F332" s="8">
        <f>F333+F334+F335+F336+F337</f>
        <v>0</v>
      </c>
      <c r="G332" s="8">
        <f>G333+G334+G335+G336+G337</f>
        <v>5051.1</v>
      </c>
      <c r="H332" s="8">
        <f>H333+H334+H335+H336+H337</f>
        <v>0</v>
      </c>
      <c r="I332" s="8">
        <f>I333+I334+I335+I336+I337</f>
        <v>0</v>
      </c>
      <c r="J332" s="8">
        <f t="shared" si="21"/>
        <v>5051.1</v>
      </c>
      <c r="K332" s="6"/>
    </row>
    <row r="333" spans="2:11" ht="15.75">
      <c r="B333" s="48"/>
      <c r="C333" s="38"/>
      <c r="D333" s="11" t="s">
        <v>29</v>
      </c>
      <c r="E333" s="8"/>
      <c r="F333" s="8"/>
      <c r="G333" s="8">
        <v>353.6</v>
      </c>
      <c r="H333" s="8"/>
      <c r="I333" s="8"/>
      <c r="J333" s="8">
        <f t="shared" si="21"/>
        <v>353.6</v>
      </c>
      <c r="K333" s="6"/>
    </row>
    <row r="334" spans="2:11" ht="15.75">
      <c r="B334" s="48"/>
      <c r="C334" s="38"/>
      <c r="D334" s="11" t="s">
        <v>30</v>
      </c>
      <c r="E334" s="8"/>
      <c r="F334" s="8"/>
      <c r="G334" s="8">
        <v>4287.3</v>
      </c>
      <c r="H334" s="8"/>
      <c r="I334" s="8"/>
      <c r="J334" s="8">
        <f t="shared" si="21"/>
        <v>4287.3</v>
      </c>
      <c r="K334" s="6"/>
    </row>
    <row r="335" spans="2:11" ht="15.75">
      <c r="B335" s="48"/>
      <c r="C335" s="38"/>
      <c r="D335" s="11" t="s">
        <v>31</v>
      </c>
      <c r="E335" s="8"/>
      <c r="F335" s="8"/>
      <c r="G335" s="8">
        <v>410.2</v>
      </c>
      <c r="H335" s="8"/>
      <c r="I335" s="8"/>
      <c r="J335" s="8">
        <f t="shared" si="21"/>
        <v>410.2</v>
      </c>
      <c r="K335" s="6"/>
    </row>
    <row r="336" spans="2:11" ht="15.75">
      <c r="B336" s="48"/>
      <c r="C336" s="38"/>
      <c r="D336" s="11" t="s">
        <v>32</v>
      </c>
      <c r="E336" s="8"/>
      <c r="F336" s="8"/>
      <c r="G336" s="8"/>
      <c r="H336" s="8"/>
      <c r="I336" s="8"/>
      <c r="J336" s="8">
        <f t="shared" si="21"/>
        <v>0</v>
      </c>
      <c r="K336" s="6"/>
    </row>
    <row r="337" spans="2:11" ht="15.75">
      <c r="B337" s="49"/>
      <c r="C337" s="38"/>
      <c r="D337" s="11" t="s">
        <v>33</v>
      </c>
      <c r="E337" s="8"/>
      <c r="F337" s="8"/>
      <c r="G337" s="8"/>
      <c r="H337" s="8"/>
      <c r="I337" s="8"/>
      <c r="J337" s="8">
        <f t="shared" si="21"/>
        <v>0</v>
      </c>
      <c r="K337" s="6"/>
    </row>
    <row r="338" spans="2:11" ht="15.75">
      <c r="B338" s="66" t="s">
        <v>78</v>
      </c>
      <c r="C338" s="32" t="s">
        <v>7</v>
      </c>
      <c r="D338" s="11" t="s">
        <v>28</v>
      </c>
      <c r="E338" s="8">
        <f>E339+E340+E341+E342</f>
        <v>150</v>
      </c>
      <c r="F338" s="8">
        <f>F339+F340+F341+F342</f>
        <v>150</v>
      </c>
      <c r="G338" s="8">
        <f>G339+G340+G341+G342</f>
        <v>150</v>
      </c>
      <c r="H338" s="8">
        <f>H339+H340+H341+H342</f>
        <v>150</v>
      </c>
      <c r="I338" s="8">
        <f>I339+I340+I341+I342</f>
        <v>150</v>
      </c>
      <c r="J338" s="8">
        <f>I338+H338+G338+F338+E338</f>
        <v>750</v>
      </c>
      <c r="K338" s="6"/>
    </row>
    <row r="339" spans="2:11" ht="15.75">
      <c r="B339" s="67"/>
      <c r="C339" s="33"/>
      <c r="D339" s="11" t="s">
        <v>29</v>
      </c>
      <c r="E339" s="8">
        <v>150</v>
      </c>
      <c r="F339" s="8">
        <v>150</v>
      </c>
      <c r="G339" s="8">
        <v>150</v>
      </c>
      <c r="H339" s="8">
        <v>150</v>
      </c>
      <c r="I339" s="8">
        <v>150</v>
      </c>
      <c r="J339" s="8">
        <f>I339+H339+G339+F339+E339</f>
        <v>750</v>
      </c>
      <c r="K339" s="6"/>
    </row>
    <row r="340" spans="2:11" ht="15.75">
      <c r="B340" s="67"/>
      <c r="C340" s="33"/>
      <c r="D340" s="11" t="s">
        <v>30</v>
      </c>
      <c r="E340" s="8"/>
      <c r="F340" s="8"/>
      <c r="G340" s="8"/>
      <c r="H340" s="8"/>
      <c r="I340" s="8"/>
      <c r="J340" s="8"/>
      <c r="K340" s="6"/>
    </row>
    <row r="341" spans="2:11" ht="15.75">
      <c r="B341" s="67"/>
      <c r="C341" s="33"/>
      <c r="D341" s="11" t="s">
        <v>31</v>
      </c>
      <c r="E341" s="8"/>
      <c r="F341" s="8"/>
      <c r="G341" s="8"/>
      <c r="H341" s="8"/>
      <c r="I341" s="8"/>
      <c r="J341" s="8"/>
      <c r="K341" s="6"/>
    </row>
    <row r="342" spans="2:11" ht="15.75">
      <c r="B342" s="67"/>
      <c r="C342" s="33"/>
      <c r="D342" s="11" t="s">
        <v>32</v>
      </c>
      <c r="E342" s="8"/>
      <c r="F342" s="8"/>
      <c r="G342" s="8"/>
      <c r="H342" s="8"/>
      <c r="I342" s="8"/>
      <c r="J342" s="8"/>
      <c r="K342" s="6"/>
    </row>
    <row r="343" spans="2:11" ht="15.75">
      <c r="B343" s="68"/>
      <c r="C343" s="34"/>
      <c r="D343" s="11" t="s">
        <v>33</v>
      </c>
      <c r="E343" s="8"/>
      <c r="F343" s="8"/>
      <c r="G343" s="8"/>
      <c r="H343" s="8"/>
      <c r="I343" s="8"/>
      <c r="J343" s="8"/>
      <c r="K343" s="6"/>
    </row>
    <row r="344" spans="2:11" ht="15.75">
      <c r="B344" s="47" t="s">
        <v>79</v>
      </c>
      <c r="C344" s="32" t="s">
        <v>7</v>
      </c>
      <c r="D344" s="11" t="s">
        <v>28</v>
      </c>
      <c r="E344" s="8">
        <f>E345+E346+E347+E348</f>
        <v>265.1</v>
      </c>
      <c r="F344" s="8">
        <f>F345+F346+F347+F348</f>
        <v>120</v>
      </c>
      <c r="G344" s="8">
        <f>G345+G346+G347+G348</f>
        <v>0</v>
      </c>
      <c r="H344" s="8">
        <f>H345+H346+H347+H348</f>
        <v>0</v>
      </c>
      <c r="I344" s="8">
        <f>I345+I346+I347+I348</f>
        <v>450</v>
      </c>
      <c r="J344" s="8">
        <f>I344+H344+G344+F344+E344</f>
        <v>835.1</v>
      </c>
      <c r="K344" s="6"/>
    </row>
    <row r="345" spans="2:11" ht="15.75">
      <c r="B345" s="48"/>
      <c r="C345" s="33"/>
      <c r="D345" s="11" t="s">
        <v>29</v>
      </c>
      <c r="E345" s="8">
        <v>265.1</v>
      </c>
      <c r="F345" s="8">
        <v>120</v>
      </c>
      <c r="G345" s="8">
        <v>0</v>
      </c>
      <c r="H345" s="8">
        <v>0</v>
      </c>
      <c r="I345" s="8">
        <v>450</v>
      </c>
      <c r="J345" s="8">
        <f>I345+H345+G345+F345+E345</f>
        <v>835.1</v>
      </c>
      <c r="K345" s="6"/>
    </row>
    <row r="346" spans="2:11" ht="15.75">
      <c r="B346" s="48"/>
      <c r="C346" s="33"/>
      <c r="D346" s="11" t="s">
        <v>30</v>
      </c>
      <c r="E346" s="8">
        <v>0</v>
      </c>
      <c r="F346" s="8">
        <v>0</v>
      </c>
      <c r="G346" s="8">
        <v>0</v>
      </c>
      <c r="H346" s="8">
        <v>0</v>
      </c>
      <c r="I346" s="8">
        <v>0</v>
      </c>
      <c r="J346" s="8">
        <f>I346+H346+G346+F346+E346</f>
        <v>0</v>
      </c>
      <c r="K346" s="6"/>
    </row>
    <row r="347" spans="2:11" ht="15.75">
      <c r="B347" s="48"/>
      <c r="C347" s="33"/>
      <c r="D347" s="11" t="s">
        <v>31</v>
      </c>
      <c r="E347" s="8"/>
      <c r="F347" s="8"/>
      <c r="G347" s="8"/>
      <c r="H347" s="8"/>
      <c r="I347" s="8"/>
      <c r="J347" s="8">
        <v>0</v>
      </c>
      <c r="K347" s="6"/>
    </row>
    <row r="348" spans="2:11" ht="15.75">
      <c r="B348" s="48"/>
      <c r="C348" s="33"/>
      <c r="D348" s="11" t="s">
        <v>32</v>
      </c>
      <c r="E348" s="8"/>
      <c r="F348" s="8"/>
      <c r="G348" s="8"/>
      <c r="H348" s="8"/>
      <c r="I348" s="8"/>
      <c r="J348" s="8">
        <v>0</v>
      </c>
      <c r="K348" s="6"/>
    </row>
    <row r="349" spans="2:11" ht="15.75">
      <c r="B349" s="49"/>
      <c r="C349" s="34"/>
      <c r="D349" s="11" t="s">
        <v>33</v>
      </c>
      <c r="E349" s="8"/>
      <c r="F349" s="8"/>
      <c r="G349" s="8"/>
      <c r="H349" s="8"/>
      <c r="I349" s="8"/>
      <c r="J349" s="8"/>
      <c r="K349" s="6"/>
    </row>
    <row r="350" spans="2:11" ht="15.75">
      <c r="B350" s="47" t="s">
        <v>80</v>
      </c>
      <c r="C350" s="32" t="s">
        <v>7</v>
      </c>
      <c r="D350" s="11" t="s">
        <v>28</v>
      </c>
      <c r="E350" s="8">
        <f>E351+E352+E353+E354</f>
        <v>459.8</v>
      </c>
      <c r="F350" s="8">
        <f>F351+F352+F353+F354</f>
        <v>286.5</v>
      </c>
      <c r="G350" s="8">
        <f>G351+G352+G353+G354</f>
        <v>429.2</v>
      </c>
      <c r="H350" s="8">
        <f>H351+H352+H353+H354</f>
        <v>429.2</v>
      </c>
      <c r="I350" s="8">
        <f>I351+I352+I353+I354</f>
        <v>600</v>
      </c>
      <c r="J350" s="8">
        <f>I350+H350+G350+F350+E350</f>
        <v>2204.7000000000003</v>
      </c>
      <c r="K350" s="6"/>
    </row>
    <row r="351" spans="2:11" ht="15.75">
      <c r="B351" s="48"/>
      <c r="C351" s="33"/>
      <c r="D351" s="11" t="s">
        <v>29</v>
      </c>
      <c r="E351" s="8">
        <v>459.8</v>
      </c>
      <c r="F351" s="8">
        <v>286.5</v>
      </c>
      <c r="G351" s="8">
        <v>429.2</v>
      </c>
      <c r="H351" s="8">
        <v>429.2</v>
      </c>
      <c r="I351" s="8">
        <v>600</v>
      </c>
      <c r="J351" s="8">
        <f>I351+H351+G351+F351+E351</f>
        <v>2204.7000000000003</v>
      </c>
      <c r="K351" s="6"/>
    </row>
    <row r="352" spans="2:11" ht="15.75">
      <c r="B352" s="48"/>
      <c r="C352" s="33"/>
      <c r="D352" s="11" t="s">
        <v>30</v>
      </c>
      <c r="E352" s="8"/>
      <c r="F352" s="8"/>
      <c r="G352" s="8"/>
      <c r="H352" s="8"/>
      <c r="I352" s="8"/>
      <c r="J352" s="8">
        <v>0</v>
      </c>
      <c r="K352" s="6"/>
    </row>
    <row r="353" spans="2:11" ht="15.75">
      <c r="B353" s="48"/>
      <c r="C353" s="33"/>
      <c r="D353" s="11" t="s">
        <v>31</v>
      </c>
      <c r="E353" s="8"/>
      <c r="F353" s="8"/>
      <c r="G353" s="8"/>
      <c r="H353" s="8"/>
      <c r="I353" s="8"/>
      <c r="J353" s="8">
        <v>0</v>
      </c>
      <c r="K353" s="6"/>
    </row>
    <row r="354" spans="2:11" ht="15.75">
      <c r="B354" s="48"/>
      <c r="C354" s="33"/>
      <c r="D354" s="11" t="s">
        <v>32</v>
      </c>
      <c r="E354" s="8"/>
      <c r="F354" s="8"/>
      <c r="G354" s="8"/>
      <c r="H354" s="8"/>
      <c r="I354" s="8"/>
      <c r="J354" s="8">
        <v>0</v>
      </c>
      <c r="K354" s="6"/>
    </row>
    <row r="355" spans="2:11" ht="15.75">
      <c r="B355" s="49"/>
      <c r="C355" s="34"/>
      <c r="D355" s="11" t="s">
        <v>33</v>
      </c>
      <c r="E355" s="8"/>
      <c r="F355" s="8"/>
      <c r="G355" s="8"/>
      <c r="H355" s="8"/>
      <c r="I355" s="8"/>
      <c r="J355" s="8"/>
      <c r="K355" s="6"/>
    </row>
    <row r="356" spans="2:11" ht="15.75">
      <c r="B356" s="66" t="s">
        <v>81</v>
      </c>
      <c r="C356" s="32" t="s">
        <v>7</v>
      </c>
      <c r="D356" s="11" t="s">
        <v>28</v>
      </c>
      <c r="E356" s="8">
        <f>E357+E358+E359+E360</f>
        <v>0</v>
      </c>
      <c r="F356" s="8">
        <f>F357+F358+F359+F360</f>
        <v>0</v>
      </c>
      <c r="G356" s="8">
        <f>G357+G358+G359+G360</f>
        <v>120</v>
      </c>
      <c r="H356" s="8">
        <f>H357+H358+H359+H360</f>
        <v>120</v>
      </c>
      <c r="I356" s="8">
        <f>I357+I358+I359+I360</f>
        <v>100</v>
      </c>
      <c r="J356" s="8">
        <f>I356+H356+G356+F356+E356</f>
        <v>340</v>
      </c>
      <c r="K356" s="6"/>
    </row>
    <row r="357" spans="2:11" ht="15.75">
      <c r="B357" s="67"/>
      <c r="C357" s="33"/>
      <c r="D357" s="11" t="s">
        <v>29</v>
      </c>
      <c r="E357" s="8">
        <v>0</v>
      </c>
      <c r="F357" s="8">
        <v>0</v>
      </c>
      <c r="G357" s="8">
        <v>120</v>
      </c>
      <c r="H357" s="8">
        <v>120</v>
      </c>
      <c r="I357" s="8">
        <v>100</v>
      </c>
      <c r="J357" s="8">
        <f>I357+H357+G357+F357+E357</f>
        <v>340</v>
      </c>
      <c r="K357" s="6"/>
    </row>
    <row r="358" spans="2:11" ht="15.75">
      <c r="B358" s="67"/>
      <c r="C358" s="33"/>
      <c r="D358" s="11" t="s">
        <v>30</v>
      </c>
      <c r="E358" s="8"/>
      <c r="F358" s="8"/>
      <c r="G358" s="8"/>
      <c r="H358" s="8"/>
      <c r="I358" s="8"/>
      <c r="J358" s="8">
        <v>0</v>
      </c>
      <c r="K358" s="6"/>
    </row>
    <row r="359" spans="2:11" ht="15.75">
      <c r="B359" s="67"/>
      <c r="C359" s="33"/>
      <c r="D359" s="11" t="s">
        <v>31</v>
      </c>
      <c r="E359" s="8"/>
      <c r="F359" s="8"/>
      <c r="G359" s="8"/>
      <c r="H359" s="8"/>
      <c r="I359" s="8"/>
      <c r="J359" s="8">
        <v>0</v>
      </c>
      <c r="K359" s="6"/>
    </row>
    <row r="360" spans="2:11" ht="15.75">
      <c r="B360" s="67"/>
      <c r="C360" s="33"/>
      <c r="D360" s="11" t="s">
        <v>32</v>
      </c>
      <c r="E360" s="8"/>
      <c r="F360" s="8"/>
      <c r="G360" s="8"/>
      <c r="H360" s="8"/>
      <c r="I360" s="8"/>
      <c r="J360" s="8">
        <v>0</v>
      </c>
      <c r="K360" s="6"/>
    </row>
    <row r="361" spans="2:11" ht="15.75">
      <c r="B361" s="68"/>
      <c r="C361" s="34"/>
      <c r="D361" s="11" t="s">
        <v>33</v>
      </c>
      <c r="E361" s="8"/>
      <c r="F361" s="8"/>
      <c r="G361" s="8"/>
      <c r="H361" s="8"/>
      <c r="I361" s="8"/>
      <c r="J361" s="8"/>
      <c r="K361" s="6"/>
    </row>
    <row r="362" spans="2:11" ht="15.75">
      <c r="B362" s="66" t="s">
        <v>82</v>
      </c>
      <c r="C362" s="32" t="s">
        <v>7</v>
      </c>
      <c r="D362" s="11" t="s">
        <v>28</v>
      </c>
      <c r="E362" s="8">
        <f>E363+E364+E365+E366</f>
        <v>0</v>
      </c>
      <c r="F362" s="8">
        <f>F363+F364+F365+F366</f>
        <v>0</v>
      </c>
      <c r="G362" s="8">
        <f>G363+G364+G365+G366</f>
        <v>100</v>
      </c>
      <c r="H362" s="8">
        <f>H363+H364+H365+H366</f>
        <v>100</v>
      </c>
      <c r="I362" s="8">
        <f>I363+I364+I365+I366</f>
        <v>100</v>
      </c>
      <c r="J362" s="8">
        <f>I362+H362+G362+F362+E362</f>
        <v>300</v>
      </c>
      <c r="K362" s="6"/>
    </row>
    <row r="363" spans="2:11" ht="15.75">
      <c r="B363" s="67"/>
      <c r="C363" s="33"/>
      <c r="D363" s="11" t="s">
        <v>29</v>
      </c>
      <c r="E363" s="8">
        <v>0</v>
      </c>
      <c r="F363" s="8">
        <v>0</v>
      </c>
      <c r="G363" s="8">
        <v>100</v>
      </c>
      <c r="H363" s="8">
        <v>100</v>
      </c>
      <c r="I363" s="8">
        <v>100</v>
      </c>
      <c r="J363" s="8">
        <f>I363+H363+G363+F363+E363</f>
        <v>300</v>
      </c>
      <c r="K363" s="6"/>
    </row>
    <row r="364" spans="2:11" ht="15.75">
      <c r="B364" s="67"/>
      <c r="C364" s="33"/>
      <c r="D364" s="11" t="s">
        <v>30</v>
      </c>
      <c r="E364" s="8"/>
      <c r="F364" s="8"/>
      <c r="G364" s="8"/>
      <c r="H364" s="8"/>
      <c r="I364" s="8"/>
      <c r="J364" s="8">
        <v>0</v>
      </c>
      <c r="K364" s="6"/>
    </row>
    <row r="365" spans="2:11" ht="15.75">
      <c r="B365" s="67"/>
      <c r="C365" s="33"/>
      <c r="D365" s="11" t="s">
        <v>31</v>
      </c>
      <c r="E365" s="8"/>
      <c r="F365" s="8"/>
      <c r="G365" s="8"/>
      <c r="H365" s="8"/>
      <c r="I365" s="8"/>
      <c r="J365" s="8">
        <v>0</v>
      </c>
      <c r="K365" s="6"/>
    </row>
    <row r="366" spans="2:11" ht="15.75">
      <c r="B366" s="67"/>
      <c r="C366" s="33"/>
      <c r="D366" s="11" t="s">
        <v>32</v>
      </c>
      <c r="E366" s="8"/>
      <c r="F366" s="8"/>
      <c r="G366" s="8"/>
      <c r="H366" s="8"/>
      <c r="I366" s="8"/>
      <c r="J366" s="8">
        <v>0</v>
      </c>
      <c r="K366" s="6"/>
    </row>
    <row r="367" spans="2:11" ht="15.75">
      <c r="B367" s="68"/>
      <c r="C367" s="34"/>
      <c r="D367" s="11" t="s">
        <v>33</v>
      </c>
      <c r="E367" s="8"/>
      <c r="F367" s="8"/>
      <c r="G367" s="8"/>
      <c r="H367" s="8"/>
      <c r="I367" s="8"/>
      <c r="J367" s="8"/>
      <c r="K367" s="6"/>
    </row>
    <row r="368" spans="2:13" ht="15.75">
      <c r="B368" s="74" t="s">
        <v>83</v>
      </c>
      <c r="C368" s="30" t="s">
        <v>22</v>
      </c>
      <c r="D368" s="11" t="s">
        <v>28</v>
      </c>
      <c r="E368" s="5">
        <f aca="true" t="shared" si="22" ref="E368:I379">E374</f>
        <v>393.3</v>
      </c>
      <c r="F368" s="5">
        <f t="shared" si="22"/>
        <v>447.5</v>
      </c>
      <c r="G368" s="5">
        <f t="shared" si="22"/>
        <v>447.5</v>
      </c>
      <c r="H368" s="5">
        <f t="shared" si="22"/>
        <v>249.6</v>
      </c>
      <c r="I368" s="5">
        <f t="shared" si="22"/>
        <v>447.5</v>
      </c>
      <c r="J368" s="5">
        <f aca="true" t="shared" si="23" ref="J368:J421">SUM(E368:I368)</f>
        <v>1985.3999999999999</v>
      </c>
      <c r="K368" s="6"/>
      <c r="L368" s="69"/>
      <c r="M368" s="70"/>
    </row>
    <row r="369" spans="2:13" ht="15.75">
      <c r="B369" s="74"/>
      <c r="C369" s="30"/>
      <c r="D369" s="11" t="s">
        <v>29</v>
      </c>
      <c r="E369" s="5">
        <f t="shared" si="22"/>
        <v>383.3</v>
      </c>
      <c r="F369" s="5">
        <f t="shared" si="22"/>
        <v>447.5</v>
      </c>
      <c r="G369" s="5">
        <f t="shared" si="22"/>
        <v>447.5</v>
      </c>
      <c r="H369" s="5">
        <f t="shared" si="22"/>
        <v>249.6</v>
      </c>
      <c r="I369" s="5">
        <f t="shared" si="22"/>
        <v>447.5</v>
      </c>
      <c r="J369" s="5">
        <f t="shared" si="23"/>
        <v>1975.3999999999999</v>
      </c>
      <c r="K369" s="6"/>
      <c r="L369" s="69"/>
      <c r="M369" s="70"/>
    </row>
    <row r="370" spans="2:13" ht="15.75">
      <c r="B370" s="74"/>
      <c r="C370" s="30"/>
      <c r="D370" s="11" t="s">
        <v>30</v>
      </c>
      <c r="E370" s="5">
        <f t="shared" si="22"/>
        <v>0</v>
      </c>
      <c r="F370" s="5">
        <f t="shared" si="22"/>
        <v>0</v>
      </c>
      <c r="G370" s="5">
        <f t="shared" si="22"/>
        <v>0</v>
      </c>
      <c r="H370" s="5">
        <f t="shared" si="22"/>
        <v>0</v>
      </c>
      <c r="I370" s="5">
        <f t="shared" si="22"/>
        <v>0</v>
      </c>
      <c r="J370" s="5">
        <f t="shared" si="23"/>
        <v>0</v>
      </c>
      <c r="K370" s="6"/>
      <c r="L370" s="69"/>
      <c r="M370" s="70"/>
    </row>
    <row r="371" spans="2:13" ht="15.75">
      <c r="B371" s="74"/>
      <c r="C371" s="30"/>
      <c r="D371" s="11" t="s">
        <v>31</v>
      </c>
      <c r="E371" s="5">
        <f t="shared" si="22"/>
        <v>0</v>
      </c>
      <c r="F371" s="5">
        <f t="shared" si="22"/>
        <v>0</v>
      </c>
      <c r="G371" s="5">
        <f t="shared" si="22"/>
        <v>0</v>
      </c>
      <c r="H371" s="5">
        <f t="shared" si="22"/>
        <v>0</v>
      </c>
      <c r="I371" s="5">
        <f t="shared" si="22"/>
        <v>0</v>
      </c>
      <c r="J371" s="5">
        <f t="shared" si="23"/>
        <v>0</v>
      </c>
      <c r="K371" s="6"/>
      <c r="L371" s="69"/>
      <c r="M371" s="70"/>
    </row>
    <row r="372" spans="2:13" ht="15.75">
      <c r="B372" s="74"/>
      <c r="C372" s="30"/>
      <c r="D372" s="11" t="s">
        <v>32</v>
      </c>
      <c r="E372" s="5">
        <f t="shared" si="22"/>
        <v>0</v>
      </c>
      <c r="F372" s="5">
        <f t="shared" si="22"/>
        <v>0</v>
      </c>
      <c r="G372" s="5">
        <f t="shared" si="22"/>
        <v>0</v>
      </c>
      <c r="H372" s="5">
        <f t="shared" si="22"/>
        <v>0</v>
      </c>
      <c r="I372" s="5">
        <f t="shared" si="22"/>
        <v>0</v>
      </c>
      <c r="J372" s="5">
        <f t="shared" si="23"/>
        <v>0</v>
      </c>
      <c r="K372" s="6"/>
      <c r="L372" s="69"/>
      <c r="M372" s="70"/>
    </row>
    <row r="373" spans="2:13" ht="15.75">
      <c r="B373" s="74"/>
      <c r="C373" s="30"/>
      <c r="D373" s="12" t="s">
        <v>33</v>
      </c>
      <c r="E373" s="5">
        <f t="shared" si="22"/>
        <v>0</v>
      </c>
      <c r="F373" s="5">
        <f t="shared" si="22"/>
        <v>0</v>
      </c>
      <c r="G373" s="5">
        <f t="shared" si="22"/>
        <v>0</v>
      </c>
      <c r="H373" s="5">
        <f t="shared" si="22"/>
        <v>0</v>
      </c>
      <c r="I373" s="5">
        <f t="shared" si="22"/>
        <v>0</v>
      </c>
      <c r="J373" s="5">
        <f t="shared" si="23"/>
        <v>0</v>
      </c>
      <c r="K373" s="6"/>
      <c r="L373" s="69"/>
      <c r="M373" s="70"/>
    </row>
    <row r="374" spans="2:13" ht="15.75">
      <c r="B374" s="74"/>
      <c r="C374" s="32" t="s">
        <v>7</v>
      </c>
      <c r="D374" s="11" t="s">
        <v>28</v>
      </c>
      <c r="E374" s="8">
        <f t="shared" si="22"/>
        <v>393.3</v>
      </c>
      <c r="F374" s="8">
        <f t="shared" si="22"/>
        <v>447.5</v>
      </c>
      <c r="G374" s="8">
        <f t="shared" si="22"/>
        <v>447.5</v>
      </c>
      <c r="H374" s="8">
        <f t="shared" si="22"/>
        <v>249.6</v>
      </c>
      <c r="I374" s="8">
        <f t="shared" si="22"/>
        <v>447.5</v>
      </c>
      <c r="J374" s="8">
        <f t="shared" si="23"/>
        <v>1985.3999999999999</v>
      </c>
      <c r="K374" s="6"/>
      <c r="L374" s="69"/>
      <c r="M374" s="70"/>
    </row>
    <row r="375" spans="2:13" ht="15.75">
      <c r="B375" s="74"/>
      <c r="C375" s="33"/>
      <c r="D375" s="11" t="s">
        <v>29</v>
      </c>
      <c r="E375" s="8">
        <f t="shared" si="22"/>
        <v>383.3</v>
      </c>
      <c r="F375" s="8">
        <f t="shared" si="22"/>
        <v>447.5</v>
      </c>
      <c r="G375" s="8">
        <f t="shared" si="22"/>
        <v>447.5</v>
      </c>
      <c r="H375" s="8">
        <f t="shared" si="22"/>
        <v>249.6</v>
      </c>
      <c r="I375" s="8">
        <f t="shared" si="22"/>
        <v>447.5</v>
      </c>
      <c r="J375" s="8">
        <f t="shared" si="23"/>
        <v>1975.3999999999999</v>
      </c>
      <c r="K375" s="6"/>
      <c r="L375" s="69"/>
      <c r="M375" s="70"/>
    </row>
    <row r="376" spans="2:13" ht="15.75">
      <c r="B376" s="74"/>
      <c r="C376" s="33"/>
      <c r="D376" s="11" t="s">
        <v>30</v>
      </c>
      <c r="E376" s="8">
        <f t="shared" si="22"/>
        <v>0</v>
      </c>
      <c r="F376" s="8">
        <f t="shared" si="22"/>
        <v>0</v>
      </c>
      <c r="G376" s="8">
        <f t="shared" si="22"/>
        <v>0</v>
      </c>
      <c r="H376" s="8">
        <f t="shared" si="22"/>
        <v>0</v>
      </c>
      <c r="I376" s="8">
        <f t="shared" si="22"/>
        <v>0</v>
      </c>
      <c r="J376" s="8">
        <f t="shared" si="23"/>
        <v>0</v>
      </c>
      <c r="K376" s="6"/>
      <c r="L376" s="69"/>
      <c r="M376" s="70"/>
    </row>
    <row r="377" spans="2:13" ht="15.75">
      <c r="B377" s="74"/>
      <c r="C377" s="33"/>
      <c r="D377" s="11" t="s">
        <v>31</v>
      </c>
      <c r="E377" s="8">
        <f t="shared" si="22"/>
        <v>0</v>
      </c>
      <c r="F377" s="8">
        <f t="shared" si="22"/>
        <v>0</v>
      </c>
      <c r="G377" s="8">
        <f t="shared" si="22"/>
        <v>0</v>
      </c>
      <c r="H377" s="8">
        <f t="shared" si="22"/>
        <v>0</v>
      </c>
      <c r="I377" s="8">
        <f t="shared" si="22"/>
        <v>0</v>
      </c>
      <c r="J377" s="8">
        <f t="shared" si="23"/>
        <v>0</v>
      </c>
      <c r="K377" s="6"/>
      <c r="L377" s="69"/>
      <c r="M377" s="70"/>
    </row>
    <row r="378" spans="2:13" ht="15.75">
      <c r="B378" s="74"/>
      <c r="C378" s="33"/>
      <c r="D378" s="11" t="s">
        <v>32</v>
      </c>
      <c r="E378" s="8">
        <f t="shared" si="22"/>
        <v>0</v>
      </c>
      <c r="F378" s="8">
        <f t="shared" si="22"/>
        <v>0</v>
      </c>
      <c r="G378" s="8">
        <f t="shared" si="22"/>
        <v>0</v>
      </c>
      <c r="H378" s="8">
        <f t="shared" si="22"/>
        <v>0</v>
      </c>
      <c r="I378" s="8">
        <f t="shared" si="22"/>
        <v>0</v>
      </c>
      <c r="J378" s="8">
        <f t="shared" si="23"/>
        <v>0</v>
      </c>
      <c r="K378" s="6"/>
      <c r="L378" s="69"/>
      <c r="M378" s="70"/>
    </row>
    <row r="379" spans="2:13" ht="15.75">
      <c r="B379" s="74"/>
      <c r="C379" s="34"/>
      <c r="D379" s="12" t="s">
        <v>33</v>
      </c>
      <c r="E379" s="8">
        <f t="shared" si="22"/>
        <v>0</v>
      </c>
      <c r="F379" s="8">
        <f t="shared" si="22"/>
        <v>0</v>
      </c>
      <c r="G379" s="8">
        <f t="shared" si="22"/>
        <v>0</v>
      </c>
      <c r="H379" s="8">
        <f t="shared" si="22"/>
        <v>0</v>
      </c>
      <c r="I379" s="8">
        <f t="shared" si="22"/>
        <v>0</v>
      </c>
      <c r="J379" s="8">
        <f t="shared" si="23"/>
        <v>0</v>
      </c>
      <c r="K379" s="6"/>
      <c r="L379" s="69"/>
      <c r="M379" s="70"/>
    </row>
    <row r="380" spans="2:13" ht="15.75">
      <c r="B380" s="71" t="s">
        <v>2</v>
      </c>
      <c r="C380" s="32" t="s">
        <v>7</v>
      </c>
      <c r="D380" s="11" t="s">
        <v>28</v>
      </c>
      <c r="E380" s="8">
        <f>E386+E392+E398</f>
        <v>393.3</v>
      </c>
      <c r="F380" s="8">
        <f aca="true" t="shared" si="24" ref="F380:I381">F386+F392+F398</f>
        <v>447.5</v>
      </c>
      <c r="G380" s="8">
        <f t="shared" si="24"/>
        <v>447.5</v>
      </c>
      <c r="H380" s="8">
        <f t="shared" si="24"/>
        <v>249.6</v>
      </c>
      <c r="I380" s="8">
        <f t="shared" si="24"/>
        <v>447.5</v>
      </c>
      <c r="J380" s="8">
        <f t="shared" si="23"/>
        <v>1985.3999999999999</v>
      </c>
      <c r="K380" s="6"/>
      <c r="L380" s="69"/>
      <c r="M380" s="70"/>
    </row>
    <row r="381" spans="2:13" ht="15.75">
      <c r="B381" s="71"/>
      <c r="C381" s="33"/>
      <c r="D381" s="11" t="s">
        <v>29</v>
      </c>
      <c r="E381" s="8">
        <v>383.3</v>
      </c>
      <c r="F381" s="8">
        <f>F387+F393+F399</f>
        <v>447.5</v>
      </c>
      <c r="G381" s="8">
        <f t="shared" si="24"/>
        <v>447.5</v>
      </c>
      <c r="H381" s="8">
        <f t="shared" si="24"/>
        <v>249.6</v>
      </c>
      <c r="I381" s="8">
        <f>395.5+52</f>
        <v>447.5</v>
      </c>
      <c r="J381" s="8">
        <f t="shared" si="23"/>
        <v>1975.3999999999999</v>
      </c>
      <c r="K381" s="6"/>
      <c r="L381" s="69"/>
      <c r="M381" s="70"/>
    </row>
    <row r="382" spans="2:13" ht="15.75">
      <c r="B382" s="71"/>
      <c r="C382" s="33"/>
      <c r="D382" s="11" t="s">
        <v>30</v>
      </c>
      <c r="E382" s="8"/>
      <c r="F382" s="8"/>
      <c r="G382" s="8"/>
      <c r="H382" s="8"/>
      <c r="I382" s="8"/>
      <c r="J382" s="8">
        <f t="shared" si="23"/>
        <v>0</v>
      </c>
      <c r="K382" s="6"/>
      <c r="L382" s="69"/>
      <c r="M382" s="70"/>
    </row>
    <row r="383" spans="2:11" ht="15.75">
      <c r="B383" s="71"/>
      <c r="C383" s="33"/>
      <c r="D383" s="11" t="s">
        <v>31</v>
      </c>
      <c r="E383" s="8"/>
      <c r="F383" s="8"/>
      <c r="G383" s="8"/>
      <c r="H383" s="8"/>
      <c r="I383" s="8"/>
      <c r="J383" s="8">
        <f t="shared" si="23"/>
        <v>0</v>
      </c>
      <c r="K383" s="6"/>
    </row>
    <row r="384" spans="2:11" ht="15.75">
      <c r="B384" s="71"/>
      <c r="C384" s="33"/>
      <c r="D384" s="11" t="s">
        <v>32</v>
      </c>
      <c r="E384" s="8"/>
      <c r="F384" s="8"/>
      <c r="G384" s="8"/>
      <c r="H384" s="8"/>
      <c r="I384" s="8"/>
      <c r="J384" s="8">
        <f t="shared" si="23"/>
        <v>0</v>
      </c>
      <c r="K384" s="6"/>
    </row>
    <row r="385" spans="2:11" ht="15.75">
      <c r="B385" s="71"/>
      <c r="C385" s="34"/>
      <c r="D385" s="12" t="s">
        <v>33</v>
      </c>
      <c r="E385" s="8"/>
      <c r="F385" s="8"/>
      <c r="G385" s="8"/>
      <c r="H385" s="8"/>
      <c r="I385" s="8"/>
      <c r="J385" s="8">
        <f t="shared" si="23"/>
        <v>0</v>
      </c>
      <c r="K385" s="6"/>
    </row>
    <row r="386" spans="2:11" ht="15.75">
      <c r="B386" s="37" t="s">
        <v>84</v>
      </c>
      <c r="C386" s="38" t="s">
        <v>85</v>
      </c>
      <c r="D386" s="11" t="s">
        <v>28</v>
      </c>
      <c r="E386" s="8">
        <f>E387+E388+E389+E390+E391</f>
        <v>0</v>
      </c>
      <c r="F386" s="8">
        <f>F387+F388+F389+F390+F391</f>
        <v>19.7</v>
      </c>
      <c r="G386" s="8">
        <f>G387+G388+G389+G390+G391</f>
        <v>19.7</v>
      </c>
      <c r="H386" s="8">
        <f>H387+H388+H389+H390+H391</f>
        <v>10</v>
      </c>
      <c r="I386" s="8">
        <f>I387+I388+I389+I390+I391</f>
        <v>19.7</v>
      </c>
      <c r="J386" s="8">
        <f t="shared" si="23"/>
        <v>69.1</v>
      </c>
      <c r="K386" s="6"/>
    </row>
    <row r="387" spans="2:11" ht="15.75">
      <c r="B387" s="37"/>
      <c r="C387" s="38"/>
      <c r="D387" s="11" t="s">
        <v>29</v>
      </c>
      <c r="E387" s="8"/>
      <c r="F387" s="8">
        <v>19.7</v>
      </c>
      <c r="G387" s="8">
        <v>19.7</v>
      </c>
      <c r="H387" s="8">
        <v>10</v>
      </c>
      <c r="I387" s="8">
        <v>19.7</v>
      </c>
      <c r="J387" s="8">
        <f t="shared" si="23"/>
        <v>69.1</v>
      </c>
      <c r="K387" s="6"/>
    </row>
    <row r="388" spans="2:11" ht="15.75">
      <c r="B388" s="37"/>
      <c r="C388" s="38"/>
      <c r="D388" s="11" t="s">
        <v>30</v>
      </c>
      <c r="E388" s="8"/>
      <c r="F388" s="8"/>
      <c r="G388" s="8"/>
      <c r="H388" s="8"/>
      <c r="I388" s="8"/>
      <c r="J388" s="8">
        <f t="shared" si="23"/>
        <v>0</v>
      </c>
      <c r="K388" s="6"/>
    </row>
    <row r="389" spans="2:11" ht="15.75">
      <c r="B389" s="37"/>
      <c r="C389" s="38"/>
      <c r="D389" s="11" t="s">
        <v>31</v>
      </c>
      <c r="E389" s="8"/>
      <c r="F389" s="8"/>
      <c r="G389" s="8"/>
      <c r="H389" s="8"/>
      <c r="I389" s="8"/>
      <c r="J389" s="8">
        <f t="shared" si="23"/>
        <v>0</v>
      </c>
      <c r="K389" s="6"/>
    </row>
    <row r="390" spans="2:11" ht="15.75">
      <c r="B390" s="37"/>
      <c r="C390" s="38"/>
      <c r="D390" s="11" t="s">
        <v>32</v>
      </c>
      <c r="E390" s="8"/>
      <c r="F390" s="8"/>
      <c r="G390" s="8"/>
      <c r="H390" s="8"/>
      <c r="I390" s="8"/>
      <c r="J390" s="8">
        <f t="shared" si="23"/>
        <v>0</v>
      </c>
      <c r="K390" s="6"/>
    </row>
    <row r="391" spans="2:11" ht="15.75">
      <c r="B391" s="37"/>
      <c r="C391" s="38"/>
      <c r="D391" s="12" t="s">
        <v>33</v>
      </c>
      <c r="E391" s="8"/>
      <c r="F391" s="8"/>
      <c r="G391" s="8"/>
      <c r="H391" s="8"/>
      <c r="I391" s="8"/>
      <c r="J391" s="8">
        <f t="shared" si="23"/>
        <v>0</v>
      </c>
      <c r="K391" s="6"/>
    </row>
    <row r="392" spans="2:11" ht="15.75">
      <c r="B392" s="42" t="s">
        <v>86</v>
      </c>
      <c r="C392" s="72" t="s">
        <v>85</v>
      </c>
      <c r="D392" s="11" t="s">
        <v>28</v>
      </c>
      <c r="E392" s="8">
        <f>E393+E394+E395+E396+E397</f>
        <v>0.8</v>
      </c>
      <c r="F392" s="8">
        <f>F393+F394+F395+F396+F397</f>
        <v>25</v>
      </c>
      <c r="G392" s="8">
        <f>G393+G394+G395+G396+G397</f>
        <v>25</v>
      </c>
      <c r="H392" s="8">
        <f>H393+H394+H395+H396+H397</f>
        <v>15</v>
      </c>
      <c r="I392" s="8">
        <f>I393+I394+I395+I396+I397</f>
        <v>25</v>
      </c>
      <c r="J392" s="8">
        <f t="shared" si="23"/>
        <v>90.8</v>
      </c>
      <c r="K392" s="6"/>
    </row>
    <row r="393" spans="2:11" ht="15.75">
      <c r="B393" s="43"/>
      <c r="C393" s="73"/>
      <c r="D393" s="11" t="s">
        <v>29</v>
      </c>
      <c r="E393" s="8">
        <v>0.8</v>
      </c>
      <c r="F393" s="8">
        <v>25</v>
      </c>
      <c r="G393" s="8">
        <v>25</v>
      </c>
      <c r="H393" s="8">
        <v>15</v>
      </c>
      <c r="I393" s="8">
        <v>25</v>
      </c>
      <c r="J393" s="8">
        <f t="shared" si="23"/>
        <v>90.8</v>
      </c>
      <c r="K393" s="6"/>
    </row>
    <row r="394" spans="2:11" ht="15.75">
      <c r="B394" s="43"/>
      <c r="C394" s="73"/>
      <c r="D394" s="11" t="s">
        <v>30</v>
      </c>
      <c r="E394" s="8"/>
      <c r="F394" s="8"/>
      <c r="G394" s="8"/>
      <c r="H394" s="8"/>
      <c r="I394" s="8"/>
      <c r="J394" s="8">
        <f t="shared" si="23"/>
        <v>0</v>
      </c>
      <c r="K394" s="6"/>
    </row>
    <row r="395" spans="2:11" ht="15.75">
      <c r="B395" s="43"/>
      <c r="C395" s="73"/>
      <c r="D395" s="11" t="s">
        <v>31</v>
      </c>
      <c r="E395" s="8"/>
      <c r="F395" s="8"/>
      <c r="G395" s="8"/>
      <c r="H395" s="8"/>
      <c r="I395" s="8"/>
      <c r="J395" s="8">
        <f t="shared" si="23"/>
        <v>0</v>
      </c>
      <c r="K395" s="6"/>
    </row>
    <row r="396" spans="2:11" ht="15.75">
      <c r="B396" s="43"/>
      <c r="C396" s="73"/>
      <c r="D396" s="11" t="s">
        <v>32</v>
      </c>
      <c r="E396" s="8"/>
      <c r="F396" s="8"/>
      <c r="G396" s="8"/>
      <c r="H396" s="8"/>
      <c r="I396" s="8"/>
      <c r="J396" s="8">
        <f t="shared" si="23"/>
        <v>0</v>
      </c>
      <c r="K396" s="6"/>
    </row>
    <row r="397" spans="2:11" ht="15.75">
      <c r="B397" s="44"/>
      <c r="C397" s="73"/>
      <c r="D397" s="12" t="s">
        <v>33</v>
      </c>
      <c r="E397" s="8"/>
      <c r="F397" s="8"/>
      <c r="G397" s="8"/>
      <c r="H397" s="8"/>
      <c r="I397" s="8"/>
      <c r="J397" s="8">
        <f t="shared" si="23"/>
        <v>0</v>
      </c>
      <c r="K397" s="6"/>
    </row>
    <row r="398" spans="2:11" ht="15.75">
      <c r="B398" s="37" t="s">
        <v>87</v>
      </c>
      <c r="C398" s="38" t="s">
        <v>53</v>
      </c>
      <c r="D398" s="11" t="s">
        <v>28</v>
      </c>
      <c r="E398" s="8">
        <f>E399+E400+E401+E402+E403</f>
        <v>392.5</v>
      </c>
      <c r="F398" s="8">
        <f>F399+F400+F401+F402+F403</f>
        <v>402.8</v>
      </c>
      <c r="G398" s="8">
        <f>G399+G400+G401+G402+G403</f>
        <v>402.8</v>
      </c>
      <c r="H398" s="8">
        <f>H399+H400+H401+H402+H403</f>
        <v>224.6</v>
      </c>
      <c r="I398" s="8">
        <f>I399+I400+I401+I402+I403</f>
        <v>402.8</v>
      </c>
      <c r="J398" s="8">
        <f t="shared" si="23"/>
        <v>1825.4999999999998</v>
      </c>
      <c r="K398" s="6"/>
    </row>
    <row r="399" spans="2:11" ht="15.75">
      <c r="B399" s="37"/>
      <c r="C399" s="38"/>
      <c r="D399" s="11" t="s">
        <v>29</v>
      </c>
      <c r="E399" s="8">
        <v>392.5</v>
      </c>
      <c r="F399" s="8">
        <v>402.8</v>
      </c>
      <c r="G399" s="8">
        <v>402.8</v>
      </c>
      <c r="H399" s="8">
        <v>224.6</v>
      </c>
      <c r="I399" s="8">
        <v>402.8</v>
      </c>
      <c r="J399" s="8">
        <f t="shared" si="23"/>
        <v>1825.4999999999998</v>
      </c>
      <c r="K399" s="6"/>
    </row>
    <row r="400" spans="2:11" ht="15.75">
      <c r="B400" s="37"/>
      <c r="C400" s="38"/>
      <c r="D400" s="11" t="s">
        <v>30</v>
      </c>
      <c r="E400" s="8"/>
      <c r="F400" s="8"/>
      <c r="G400" s="8"/>
      <c r="H400" s="8"/>
      <c r="I400" s="8"/>
      <c r="J400" s="8">
        <f t="shared" si="23"/>
        <v>0</v>
      </c>
      <c r="K400" s="6"/>
    </row>
    <row r="401" spans="2:11" ht="15.75">
      <c r="B401" s="37"/>
      <c r="C401" s="38"/>
      <c r="D401" s="11" t="s">
        <v>31</v>
      </c>
      <c r="E401" s="8"/>
      <c r="F401" s="8"/>
      <c r="G401" s="8"/>
      <c r="H401" s="8"/>
      <c r="I401" s="8"/>
      <c r="J401" s="8">
        <f t="shared" si="23"/>
        <v>0</v>
      </c>
      <c r="K401" s="6"/>
    </row>
    <row r="402" spans="2:11" ht="15.75">
      <c r="B402" s="37"/>
      <c r="C402" s="38"/>
      <c r="D402" s="11" t="s">
        <v>32</v>
      </c>
      <c r="E402" s="8"/>
      <c r="F402" s="8"/>
      <c r="G402" s="8"/>
      <c r="H402" s="8"/>
      <c r="I402" s="8"/>
      <c r="J402" s="8">
        <f t="shared" si="23"/>
        <v>0</v>
      </c>
      <c r="K402" s="6"/>
    </row>
    <row r="403" spans="2:11" ht="15.75">
      <c r="B403" s="37"/>
      <c r="C403" s="38"/>
      <c r="D403" s="12" t="s">
        <v>33</v>
      </c>
      <c r="E403" s="8"/>
      <c r="F403" s="8"/>
      <c r="G403" s="8"/>
      <c r="H403" s="8"/>
      <c r="I403" s="8"/>
      <c r="J403" s="8">
        <f t="shared" si="23"/>
        <v>0</v>
      </c>
      <c r="K403" s="6"/>
    </row>
    <row r="404" spans="2:11" ht="15.75">
      <c r="B404" s="75" t="s">
        <v>88</v>
      </c>
      <c r="C404" s="30" t="s">
        <v>22</v>
      </c>
      <c r="D404" s="11" t="s">
        <v>28</v>
      </c>
      <c r="E404" s="5">
        <f aca="true" t="shared" si="25" ref="E404:I415">E410</f>
        <v>7.5</v>
      </c>
      <c r="F404" s="5">
        <f t="shared" si="25"/>
        <v>50</v>
      </c>
      <c r="G404" s="5">
        <f t="shared" si="25"/>
        <v>7.2</v>
      </c>
      <c r="H404" s="5">
        <f t="shared" si="25"/>
        <v>0</v>
      </c>
      <c r="I404" s="5">
        <f t="shared" si="25"/>
        <v>3218.2</v>
      </c>
      <c r="J404" s="5">
        <f t="shared" si="23"/>
        <v>3282.8999999999996</v>
      </c>
      <c r="K404" s="6"/>
    </row>
    <row r="405" spans="2:11" ht="15.75">
      <c r="B405" s="75"/>
      <c r="C405" s="30"/>
      <c r="D405" s="11" t="s">
        <v>29</v>
      </c>
      <c r="E405" s="5">
        <f t="shared" si="25"/>
        <v>7.5</v>
      </c>
      <c r="F405" s="5">
        <f t="shared" si="25"/>
        <v>50</v>
      </c>
      <c r="G405" s="5">
        <f t="shared" si="25"/>
        <v>7.2</v>
      </c>
      <c r="H405" s="5">
        <f>H411</f>
        <v>0</v>
      </c>
      <c r="I405" s="5">
        <f>I411</f>
        <v>3218.2</v>
      </c>
      <c r="J405" s="5">
        <f>SUM(E405:I405)</f>
        <v>3282.8999999999996</v>
      </c>
      <c r="K405" s="6"/>
    </row>
    <row r="406" spans="2:11" ht="15.75">
      <c r="B406" s="75"/>
      <c r="C406" s="30"/>
      <c r="D406" s="11" t="s">
        <v>30</v>
      </c>
      <c r="E406" s="8">
        <f t="shared" si="25"/>
        <v>0</v>
      </c>
      <c r="F406" s="8">
        <f t="shared" si="25"/>
        <v>0</v>
      </c>
      <c r="G406" s="8">
        <f t="shared" si="25"/>
        <v>0</v>
      </c>
      <c r="H406" s="8">
        <f t="shared" si="25"/>
        <v>0</v>
      </c>
      <c r="I406" s="8">
        <f t="shared" si="25"/>
        <v>0</v>
      </c>
      <c r="J406" s="8">
        <f t="shared" si="23"/>
        <v>0</v>
      </c>
      <c r="K406" s="6"/>
    </row>
    <row r="407" spans="2:11" ht="15.75">
      <c r="B407" s="75"/>
      <c r="C407" s="30"/>
      <c r="D407" s="11" t="s">
        <v>31</v>
      </c>
      <c r="E407" s="8">
        <f t="shared" si="25"/>
        <v>0</v>
      </c>
      <c r="F407" s="8">
        <f t="shared" si="25"/>
        <v>0</v>
      </c>
      <c r="G407" s="8">
        <f t="shared" si="25"/>
        <v>0</v>
      </c>
      <c r="H407" s="8">
        <f t="shared" si="25"/>
        <v>0</v>
      </c>
      <c r="I407" s="8">
        <f t="shared" si="25"/>
        <v>0</v>
      </c>
      <c r="J407" s="8">
        <f t="shared" si="23"/>
        <v>0</v>
      </c>
      <c r="K407" s="6"/>
    </row>
    <row r="408" spans="2:11" ht="15.75">
      <c r="B408" s="75"/>
      <c r="C408" s="30"/>
      <c r="D408" s="11" t="s">
        <v>32</v>
      </c>
      <c r="E408" s="8">
        <f t="shared" si="25"/>
        <v>0</v>
      </c>
      <c r="F408" s="8">
        <f t="shared" si="25"/>
        <v>0</v>
      </c>
      <c r="G408" s="8">
        <f t="shared" si="25"/>
        <v>0</v>
      </c>
      <c r="H408" s="8">
        <f t="shared" si="25"/>
        <v>0</v>
      </c>
      <c r="I408" s="8">
        <f t="shared" si="25"/>
        <v>0</v>
      </c>
      <c r="J408" s="8">
        <f t="shared" si="23"/>
        <v>0</v>
      </c>
      <c r="K408" s="6"/>
    </row>
    <row r="409" spans="2:11" ht="15.75">
      <c r="B409" s="75"/>
      <c r="C409" s="30"/>
      <c r="D409" s="12" t="s">
        <v>33</v>
      </c>
      <c r="E409" s="8">
        <f t="shared" si="25"/>
        <v>0</v>
      </c>
      <c r="F409" s="8">
        <f t="shared" si="25"/>
        <v>0</v>
      </c>
      <c r="G409" s="8">
        <f t="shared" si="25"/>
        <v>0</v>
      </c>
      <c r="H409" s="8">
        <f t="shared" si="25"/>
        <v>0</v>
      </c>
      <c r="I409" s="8">
        <f t="shared" si="25"/>
        <v>0</v>
      </c>
      <c r="J409" s="8">
        <f t="shared" si="23"/>
        <v>0</v>
      </c>
      <c r="K409" s="6"/>
    </row>
    <row r="410" spans="2:11" ht="15.75">
      <c r="B410" s="75"/>
      <c r="C410" s="32" t="s">
        <v>7</v>
      </c>
      <c r="D410" s="11" t="s">
        <v>28</v>
      </c>
      <c r="E410" s="8">
        <f t="shared" si="25"/>
        <v>7.5</v>
      </c>
      <c r="F410" s="8">
        <f t="shared" si="25"/>
        <v>50</v>
      </c>
      <c r="G410" s="8">
        <f t="shared" si="25"/>
        <v>7.2</v>
      </c>
      <c r="H410" s="8">
        <f t="shared" si="25"/>
        <v>0</v>
      </c>
      <c r="I410" s="8">
        <f t="shared" si="25"/>
        <v>3218.2</v>
      </c>
      <c r="J410" s="8">
        <f t="shared" si="23"/>
        <v>3282.8999999999996</v>
      </c>
      <c r="K410" s="6"/>
    </row>
    <row r="411" spans="2:11" ht="15.75">
      <c r="B411" s="75"/>
      <c r="C411" s="33"/>
      <c r="D411" s="11" t="s">
        <v>29</v>
      </c>
      <c r="E411" s="8">
        <f t="shared" si="25"/>
        <v>7.5</v>
      </c>
      <c r="F411" s="8">
        <f t="shared" si="25"/>
        <v>50</v>
      </c>
      <c r="G411" s="8">
        <f t="shared" si="25"/>
        <v>7.2</v>
      </c>
      <c r="H411" s="8">
        <f t="shared" si="25"/>
        <v>0</v>
      </c>
      <c r="I411" s="8">
        <f t="shared" si="25"/>
        <v>3218.2</v>
      </c>
      <c r="J411" s="8">
        <f t="shared" si="23"/>
        <v>3282.8999999999996</v>
      </c>
      <c r="K411" s="6"/>
    </row>
    <row r="412" spans="2:11" ht="15.75">
      <c r="B412" s="75"/>
      <c r="C412" s="33"/>
      <c r="D412" s="11" t="s">
        <v>30</v>
      </c>
      <c r="E412" s="8">
        <f t="shared" si="25"/>
        <v>0</v>
      </c>
      <c r="F412" s="8">
        <f t="shared" si="25"/>
        <v>0</v>
      </c>
      <c r="G412" s="8">
        <f t="shared" si="25"/>
        <v>0</v>
      </c>
      <c r="H412" s="8">
        <f t="shared" si="25"/>
        <v>0</v>
      </c>
      <c r="I412" s="8">
        <f t="shared" si="25"/>
        <v>0</v>
      </c>
      <c r="J412" s="8">
        <f t="shared" si="23"/>
        <v>0</v>
      </c>
      <c r="K412" s="6"/>
    </row>
    <row r="413" spans="2:11" ht="15.75">
      <c r="B413" s="75"/>
      <c r="C413" s="33"/>
      <c r="D413" s="11" t="s">
        <v>31</v>
      </c>
      <c r="E413" s="8">
        <f t="shared" si="25"/>
        <v>0</v>
      </c>
      <c r="F413" s="8">
        <f t="shared" si="25"/>
        <v>0</v>
      </c>
      <c r="G413" s="8">
        <f t="shared" si="25"/>
        <v>0</v>
      </c>
      <c r="H413" s="8">
        <f t="shared" si="25"/>
        <v>0</v>
      </c>
      <c r="I413" s="8">
        <f t="shared" si="25"/>
        <v>0</v>
      </c>
      <c r="J413" s="8">
        <f t="shared" si="23"/>
        <v>0</v>
      </c>
      <c r="K413" s="6"/>
    </row>
    <row r="414" spans="2:11" ht="15.75">
      <c r="B414" s="75"/>
      <c r="C414" s="33"/>
      <c r="D414" s="11" t="s">
        <v>32</v>
      </c>
      <c r="E414" s="8">
        <f t="shared" si="25"/>
        <v>0</v>
      </c>
      <c r="F414" s="8">
        <f t="shared" si="25"/>
        <v>0</v>
      </c>
      <c r="G414" s="8">
        <f t="shared" si="25"/>
        <v>0</v>
      </c>
      <c r="H414" s="8">
        <f t="shared" si="25"/>
        <v>0</v>
      </c>
      <c r="I414" s="8">
        <f t="shared" si="25"/>
        <v>0</v>
      </c>
      <c r="J414" s="8">
        <f t="shared" si="23"/>
        <v>0</v>
      </c>
      <c r="K414" s="6"/>
    </row>
    <row r="415" spans="2:11" ht="15.75">
      <c r="B415" s="75"/>
      <c r="C415" s="34"/>
      <c r="D415" s="12" t="s">
        <v>33</v>
      </c>
      <c r="E415" s="8">
        <f t="shared" si="25"/>
        <v>0</v>
      </c>
      <c r="F415" s="8">
        <f t="shared" si="25"/>
        <v>0</v>
      </c>
      <c r="G415" s="8">
        <f t="shared" si="25"/>
        <v>0</v>
      </c>
      <c r="H415" s="8">
        <f t="shared" si="25"/>
        <v>0</v>
      </c>
      <c r="I415" s="8">
        <f t="shared" si="25"/>
        <v>0</v>
      </c>
      <c r="J415" s="8">
        <f t="shared" si="23"/>
        <v>0</v>
      </c>
      <c r="K415" s="6"/>
    </row>
    <row r="416" spans="2:11" ht="15.75">
      <c r="B416" s="66" t="s">
        <v>89</v>
      </c>
      <c r="C416" s="32" t="s">
        <v>7</v>
      </c>
      <c r="D416" s="11" t="s">
        <v>28</v>
      </c>
      <c r="E416" s="8">
        <f>E417+E418+E419+E420+E421</f>
        <v>7.5</v>
      </c>
      <c r="F416" s="8">
        <f>F417+F418+F419+F420+F421</f>
        <v>50</v>
      </c>
      <c r="G416" s="8">
        <f>G417+G418+G419+G420+G421</f>
        <v>7.2</v>
      </c>
      <c r="H416" s="8">
        <f>H417+H418+H419+H420+H421</f>
        <v>0</v>
      </c>
      <c r="I416" s="8">
        <f>I417+I418+I419+I420+I421</f>
        <v>3218.2</v>
      </c>
      <c r="J416" s="8">
        <f t="shared" si="23"/>
        <v>3282.8999999999996</v>
      </c>
      <c r="K416" s="6"/>
    </row>
    <row r="417" spans="2:11" ht="15.75">
      <c r="B417" s="67"/>
      <c r="C417" s="33"/>
      <c r="D417" s="11" t="s">
        <v>29</v>
      </c>
      <c r="E417" s="8">
        <v>7.5</v>
      </c>
      <c r="F417" s="8">
        <v>50</v>
      </c>
      <c r="G417" s="8">
        <v>7.2</v>
      </c>
      <c r="H417" s="8">
        <v>0</v>
      </c>
      <c r="I417" s="8">
        <v>3218.2</v>
      </c>
      <c r="J417" s="8">
        <f t="shared" si="23"/>
        <v>3282.8999999999996</v>
      </c>
      <c r="K417" s="6"/>
    </row>
    <row r="418" spans="2:11" ht="15.75">
      <c r="B418" s="67"/>
      <c r="C418" s="33"/>
      <c r="D418" s="11" t="s">
        <v>30</v>
      </c>
      <c r="E418" s="8"/>
      <c r="F418" s="8"/>
      <c r="G418" s="8"/>
      <c r="H418" s="8"/>
      <c r="I418" s="8"/>
      <c r="J418" s="8">
        <f t="shared" si="23"/>
        <v>0</v>
      </c>
      <c r="K418" s="6"/>
    </row>
    <row r="419" spans="2:10" ht="15.75">
      <c r="B419" s="67"/>
      <c r="C419" s="33"/>
      <c r="D419" s="11" t="s">
        <v>31</v>
      </c>
      <c r="E419" s="20"/>
      <c r="F419" s="20"/>
      <c r="G419" s="20"/>
      <c r="H419" s="20"/>
      <c r="I419" s="20"/>
      <c r="J419" s="8">
        <f t="shared" si="23"/>
        <v>0</v>
      </c>
    </row>
    <row r="420" spans="2:10" ht="15.75">
      <c r="B420" s="67"/>
      <c r="C420" s="33"/>
      <c r="D420" s="11" t="s">
        <v>32</v>
      </c>
      <c r="E420" s="20"/>
      <c r="F420" s="20"/>
      <c r="G420" s="20"/>
      <c r="H420" s="20"/>
      <c r="I420" s="20"/>
      <c r="J420" s="8">
        <f t="shared" si="23"/>
        <v>0</v>
      </c>
    </row>
    <row r="421" spans="2:10" ht="15.75">
      <c r="B421" s="68"/>
      <c r="C421" s="34"/>
      <c r="D421" s="12" t="s">
        <v>33</v>
      </c>
      <c r="E421" s="21"/>
      <c r="F421" s="21"/>
      <c r="G421" s="21"/>
      <c r="H421" s="21"/>
      <c r="I421" s="21"/>
      <c r="J421" s="8">
        <f t="shared" si="23"/>
        <v>0</v>
      </c>
    </row>
  </sheetData>
  <sheetProtection/>
  <mergeCells count="152">
    <mergeCell ref="B122:B127"/>
    <mergeCell ref="B398:B403"/>
    <mergeCell ref="C398:C403"/>
    <mergeCell ref="B404:B415"/>
    <mergeCell ref="C404:C409"/>
    <mergeCell ref="C410:C415"/>
    <mergeCell ref="B362:B367"/>
    <mergeCell ref="C362:C367"/>
    <mergeCell ref="C368:C373"/>
    <mergeCell ref="B344:B349"/>
    <mergeCell ref="B416:B421"/>
    <mergeCell ref="C416:C421"/>
    <mergeCell ref="M378:M382"/>
    <mergeCell ref="B380:B385"/>
    <mergeCell ref="C380:C385"/>
    <mergeCell ref="B386:B391"/>
    <mergeCell ref="C386:C391"/>
    <mergeCell ref="B392:B397"/>
    <mergeCell ref="C392:C397"/>
    <mergeCell ref="B368:B379"/>
    <mergeCell ref="L368:L372"/>
    <mergeCell ref="M368:M372"/>
    <mergeCell ref="L373:L377"/>
    <mergeCell ref="M373:M377"/>
    <mergeCell ref="C374:C379"/>
    <mergeCell ref="L378:L382"/>
    <mergeCell ref="C344:C349"/>
    <mergeCell ref="B350:B355"/>
    <mergeCell ref="C350:C355"/>
    <mergeCell ref="B356:B361"/>
    <mergeCell ref="C356:C361"/>
    <mergeCell ref="B326:B331"/>
    <mergeCell ref="C326:C331"/>
    <mergeCell ref="B332:B337"/>
    <mergeCell ref="C332:C337"/>
    <mergeCell ref="B338:B343"/>
    <mergeCell ref="C338:C343"/>
    <mergeCell ref="B308:B313"/>
    <mergeCell ref="C308:C313"/>
    <mergeCell ref="B314:B319"/>
    <mergeCell ref="C314:C319"/>
    <mergeCell ref="B320:B325"/>
    <mergeCell ref="C320:C325"/>
    <mergeCell ref="B290:B295"/>
    <mergeCell ref="C290:C295"/>
    <mergeCell ref="B296:B301"/>
    <mergeCell ref="C296:C301"/>
    <mergeCell ref="B302:B307"/>
    <mergeCell ref="C302:C307"/>
    <mergeCell ref="B272:B277"/>
    <mergeCell ref="C272:C277"/>
    <mergeCell ref="B278:B283"/>
    <mergeCell ref="C278:C283"/>
    <mergeCell ref="B284:B289"/>
    <mergeCell ref="C284:C289"/>
    <mergeCell ref="B254:B259"/>
    <mergeCell ref="C254:C259"/>
    <mergeCell ref="B260:B265"/>
    <mergeCell ref="C260:C265"/>
    <mergeCell ref="B266:B271"/>
    <mergeCell ref="C266:C271"/>
    <mergeCell ref="B248:B253"/>
    <mergeCell ref="C248:C253"/>
    <mergeCell ref="B212:B217"/>
    <mergeCell ref="C212:C217"/>
    <mergeCell ref="B218:B223"/>
    <mergeCell ref="C218:C223"/>
    <mergeCell ref="B224:B229"/>
    <mergeCell ref="C224:C229"/>
    <mergeCell ref="B230:B235"/>
    <mergeCell ref="C230:C235"/>
    <mergeCell ref="B200:B205"/>
    <mergeCell ref="C200:C205"/>
    <mergeCell ref="B206:B211"/>
    <mergeCell ref="C206:C211"/>
    <mergeCell ref="B242:B247"/>
    <mergeCell ref="C242:C247"/>
    <mergeCell ref="B236:B241"/>
    <mergeCell ref="C236:C241"/>
    <mergeCell ref="C170:C175"/>
    <mergeCell ref="B152:B157"/>
    <mergeCell ref="B188:B193"/>
    <mergeCell ref="C188:C193"/>
    <mergeCell ref="B194:B199"/>
    <mergeCell ref="C194:C199"/>
    <mergeCell ref="C140:C145"/>
    <mergeCell ref="C122:C127"/>
    <mergeCell ref="B176:B187"/>
    <mergeCell ref="C176:C181"/>
    <mergeCell ref="C182:C187"/>
    <mergeCell ref="B146:B151"/>
    <mergeCell ref="C146:C151"/>
    <mergeCell ref="B164:B169"/>
    <mergeCell ref="C164:C169"/>
    <mergeCell ref="B170:B175"/>
    <mergeCell ref="B110:B115"/>
    <mergeCell ref="C110:C115"/>
    <mergeCell ref="C152:C157"/>
    <mergeCell ref="B158:B163"/>
    <mergeCell ref="C158:C163"/>
    <mergeCell ref="B116:B121"/>
    <mergeCell ref="C116:C121"/>
    <mergeCell ref="B134:B139"/>
    <mergeCell ref="C134:C139"/>
    <mergeCell ref="B140:B145"/>
    <mergeCell ref="B92:B97"/>
    <mergeCell ref="C92:C97"/>
    <mergeCell ref="B98:B103"/>
    <mergeCell ref="C98:C103"/>
    <mergeCell ref="B104:B109"/>
    <mergeCell ref="C104:C109"/>
    <mergeCell ref="B74:B79"/>
    <mergeCell ref="C74:C79"/>
    <mergeCell ref="B80:B85"/>
    <mergeCell ref="C80:C85"/>
    <mergeCell ref="B86:B91"/>
    <mergeCell ref="C86:C91"/>
    <mergeCell ref="B56:B61"/>
    <mergeCell ref="C56:C61"/>
    <mergeCell ref="B62:B67"/>
    <mergeCell ref="C62:C67"/>
    <mergeCell ref="B68:B73"/>
    <mergeCell ref="C68:C73"/>
    <mergeCell ref="B32:B43"/>
    <mergeCell ref="C32:C37"/>
    <mergeCell ref="C38:C43"/>
    <mergeCell ref="B44:B49"/>
    <mergeCell ref="C44:C49"/>
    <mergeCell ref="B50:B55"/>
    <mergeCell ref="C50:C55"/>
    <mergeCell ref="C16:C18"/>
    <mergeCell ref="D16:D18"/>
    <mergeCell ref="E16:J16"/>
    <mergeCell ref="B20:B31"/>
    <mergeCell ref="C20:C25"/>
    <mergeCell ref="C26:C31"/>
    <mergeCell ref="B1:J1"/>
    <mergeCell ref="B2:J2"/>
    <mergeCell ref="B3:J3"/>
    <mergeCell ref="B4:J4"/>
    <mergeCell ref="A12:J12"/>
    <mergeCell ref="A13:J13"/>
    <mergeCell ref="B128:B133"/>
    <mergeCell ref="C128:C133"/>
    <mergeCell ref="A5:J5"/>
    <mergeCell ref="A6:J6"/>
    <mergeCell ref="A7:J7"/>
    <mergeCell ref="A8:J8"/>
    <mergeCell ref="A11:J11"/>
    <mergeCell ref="A14:J14"/>
    <mergeCell ref="B15:M15"/>
    <mergeCell ref="B16:B18"/>
  </mergeCells>
  <printOptions/>
  <pageMargins left="0.7" right="0.7" top="0.75" bottom="0.75" header="0.3" footer="0.3"/>
  <pageSetup orientation="landscape" paperSize="9" scale="76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</dc:creator>
  <cp:keywords/>
  <dc:description/>
  <cp:lastModifiedBy>Элемент</cp:lastModifiedBy>
  <cp:lastPrinted>2021-12-06T01:59:14Z</cp:lastPrinted>
  <dcterms:created xsi:type="dcterms:W3CDTF">2017-06-29T06:45:27Z</dcterms:created>
  <dcterms:modified xsi:type="dcterms:W3CDTF">2021-12-06T02:02:50Z</dcterms:modified>
  <cp:category/>
  <cp:version/>
  <cp:contentType/>
  <cp:contentStatus/>
</cp:coreProperties>
</file>